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7455" tabRatio="734"/>
  </bookViews>
  <sheets>
    <sheet name="Spółki dnia" sheetId="1" r:id="rId1"/>
    <sheet name="Symulacje_stóp_zwrotu" sheetId="15" r:id="rId2"/>
  </sheets>
  <definedNames>
    <definedName name="_xlnm._FilterDatabase" localSheetId="0" hidden="1">'Spółki dnia'!#REF!</definedName>
    <definedName name="_xlnm._FilterDatabase" localSheetId="1" hidden="1">Symulacje_stóp_zwrotu!$D$1:$D$184</definedName>
  </definedNames>
  <calcPr calcId="125725"/>
</workbook>
</file>

<file path=xl/calcChain.xml><?xml version="1.0" encoding="utf-8"?>
<calcChain xmlns="http://schemas.openxmlformats.org/spreadsheetml/2006/main">
  <c r="N340" i="1"/>
  <c r="O340"/>
  <c r="P340"/>
  <c r="R335"/>
  <c r="Q336"/>
  <c r="P338"/>
  <c r="N339"/>
  <c r="O339"/>
  <c r="R334"/>
  <c r="Q335"/>
  <c r="P337"/>
  <c r="N338"/>
  <c r="O338"/>
  <c r="P335"/>
  <c r="P336"/>
  <c r="Q333"/>
  <c r="Q334"/>
  <c r="R332"/>
  <c r="R333"/>
  <c r="N337"/>
  <c r="O337"/>
  <c r="N336"/>
  <c r="O336"/>
  <c r="R331"/>
  <c r="Q332"/>
  <c r="P334"/>
  <c r="N335"/>
  <c r="O335"/>
  <c r="R330"/>
  <c r="Q331"/>
  <c r="P333"/>
  <c r="N334"/>
  <c r="O334"/>
  <c r="R329"/>
  <c r="Q330"/>
  <c r="P332"/>
  <c r="N333"/>
  <c r="O333"/>
  <c r="P331"/>
  <c r="P330"/>
  <c r="Q328"/>
  <c r="Q329"/>
  <c r="R327"/>
  <c r="R328"/>
  <c r="N332"/>
  <c r="O332"/>
  <c r="N331"/>
  <c r="O331"/>
  <c r="P329"/>
  <c r="Q327"/>
  <c r="R326"/>
  <c r="N330"/>
  <c r="O330"/>
  <c r="Q326"/>
  <c r="R325"/>
  <c r="N329"/>
  <c r="O329"/>
  <c r="R324"/>
  <c r="Q325"/>
  <c r="P327"/>
  <c r="N328"/>
  <c r="O328"/>
  <c r="P328"/>
  <c r="P326"/>
  <c r="Q324"/>
  <c r="R323"/>
  <c r="N327"/>
  <c r="O327"/>
  <c r="R322"/>
  <c r="Q323"/>
  <c r="P325"/>
  <c r="N326"/>
  <c r="O326"/>
  <c r="R321"/>
  <c r="Q322"/>
  <c r="P324"/>
  <c r="N325"/>
  <c r="O325"/>
  <c r="Q321"/>
  <c r="P323"/>
  <c r="N324"/>
  <c r="O324"/>
  <c r="P322"/>
  <c r="R320"/>
  <c r="N323"/>
  <c r="O323"/>
  <c r="R319"/>
  <c r="Q320"/>
  <c r="P321"/>
  <c r="N322"/>
  <c r="O322"/>
  <c r="P320"/>
  <c r="Q319"/>
  <c r="N321"/>
  <c r="O321"/>
  <c r="P319"/>
  <c r="N320"/>
  <c r="O320"/>
  <c r="R316"/>
  <c r="R317"/>
  <c r="R318"/>
  <c r="Q317"/>
  <c r="Q318"/>
  <c r="P318"/>
  <c r="N319"/>
  <c r="O319"/>
  <c r="P317"/>
  <c r="Q316"/>
  <c r="R315"/>
  <c r="R314"/>
  <c r="N318"/>
  <c r="O318"/>
  <c r="R313"/>
  <c r="Q315"/>
  <c r="P316"/>
  <c r="N317"/>
  <c r="O317"/>
  <c r="P315"/>
  <c r="Q314"/>
  <c r="R312"/>
  <c r="N316"/>
  <c r="O316"/>
  <c r="R311"/>
  <c r="G312" i="15" s="1"/>
  <c r="Q313" i="1"/>
  <c r="P314"/>
  <c r="N315"/>
  <c r="O315"/>
  <c r="Q312"/>
  <c r="R310"/>
  <c r="Q311"/>
  <c r="P313"/>
  <c r="N314"/>
  <c r="O314"/>
  <c r="B311" i="15"/>
  <c r="C311"/>
  <c r="D311"/>
  <c r="G311"/>
  <c r="B312"/>
  <c r="C312"/>
  <c r="D312"/>
  <c r="F312"/>
  <c r="B313"/>
  <c r="C313"/>
  <c r="D313"/>
  <c r="F313"/>
  <c r="G313"/>
  <c r="B314"/>
  <c r="C314"/>
  <c r="D314"/>
  <c r="E314"/>
  <c r="F314"/>
  <c r="G314"/>
  <c r="B303"/>
  <c r="C303"/>
  <c r="D303"/>
  <c r="B304"/>
  <c r="C304"/>
  <c r="D304"/>
  <c r="B305"/>
  <c r="C305"/>
  <c r="D305"/>
  <c r="B306"/>
  <c r="C306"/>
  <c r="D306"/>
  <c r="B307"/>
  <c r="C307"/>
  <c r="D307"/>
  <c r="B308"/>
  <c r="C308"/>
  <c r="D308"/>
  <c r="B309"/>
  <c r="C309"/>
  <c r="D309"/>
  <c r="B310"/>
  <c r="C310"/>
  <c r="D310"/>
  <c r="B293"/>
  <c r="C293"/>
  <c r="D293"/>
  <c r="B294"/>
  <c r="C294"/>
  <c r="D294"/>
  <c r="B295"/>
  <c r="C295"/>
  <c r="D295"/>
  <c r="B296"/>
  <c r="C296"/>
  <c r="D296"/>
  <c r="B297"/>
  <c r="C297"/>
  <c r="D297"/>
  <c r="B298"/>
  <c r="C298"/>
  <c r="D298"/>
  <c r="B299"/>
  <c r="C299"/>
  <c r="D299"/>
  <c r="B300"/>
  <c r="C300"/>
  <c r="D300"/>
  <c r="B301"/>
  <c r="C301"/>
  <c r="D301"/>
  <c r="B302"/>
  <c r="C302"/>
  <c r="D302"/>
  <c r="R309" i="1"/>
  <c r="G310" i="15" s="1"/>
  <c r="Q310" i="1"/>
  <c r="F311" i="15" s="1"/>
  <c r="P312" i="1"/>
  <c r="E313" i="15" s="1"/>
  <c r="N313" i="1"/>
  <c r="O313"/>
  <c r="P311"/>
  <c r="E312" i="15" s="1"/>
  <c r="Q309" i="1"/>
  <c r="F310" i="15" s="1"/>
  <c r="R308" i="1"/>
  <c r="G309" i="15" s="1"/>
  <c r="N312" i="1"/>
  <c r="O312"/>
  <c r="P310"/>
  <c r="E311" i="15" s="1"/>
  <c r="Q308" i="1"/>
  <c r="F309" i="15" s="1"/>
  <c r="R307" i="1"/>
  <c r="G308" i="15" s="1"/>
  <c r="N311" i="1"/>
  <c r="O311"/>
  <c r="R306"/>
  <c r="G307" i="15" s="1"/>
  <c r="Q307" i="1"/>
  <c r="F308" i="15" s="1"/>
  <c r="P309" i="1"/>
  <c r="E310" i="15" s="1"/>
  <c r="N310" i="1"/>
  <c r="O310"/>
  <c r="R305"/>
  <c r="G306" i="15" s="1"/>
  <c r="Q306" i="1"/>
  <c r="F307" i="15" s="1"/>
  <c r="P308" i="1"/>
  <c r="E309" i="15" s="1"/>
  <c r="N309" i="1"/>
  <c r="O309"/>
  <c r="Q305"/>
  <c r="F306" i="15" s="1"/>
  <c r="R304" i="1"/>
  <c r="G305" i="15" s="1"/>
  <c r="P307" i="1"/>
  <c r="E308" i="15" s="1"/>
  <c r="N308" i="1"/>
  <c r="O308"/>
  <c r="P306"/>
  <c r="E307" i="15" s="1"/>
  <c r="Q304" i="1"/>
  <c r="F305" i="15" s="1"/>
  <c r="R303" i="1"/>
  <c r="G304" i="15" s="1"/>
  <c r="N307" i="1"/>
  <c r="O307"/>
  <c r="R302"/>
  <c r="G303" i="15" s="1"/>
  <c r="Q303" i="1"/>
  <c r="F304" i="15" s="1"/>
  <c r="P305" i="1"/>
  <c r="E306" i="15" s="1"/>
  <c r="N306" i="1"/>
  <c r="O306"/>
  <c r="P304"/>
  <c r="E305" i="15" s="1"/>
  <c r="Q302" i="1"/>
  <c r="F303" i="15" s="1"/>
  <c r="R301" i="1"/>
  <c r="G302" i="15" s="1"/>
  <c r="N305" i="1"/>
  <c r="O305"/>
  <c r="R300"/>
  <c r="G301" i="15" s="1"/>
  <c r="Q301" i="1"/>
  <c r="F302" i="15" s="1"/>
  <c r="P303" i="1"/>
  <c r="E304" i="15" s="1"/>
  <c r="N304" i="1"/>
  <c r="O304"/>
  <c r="R299"/>
  <c r="G300" i="15" s="1"/>
  <c r="Q300" i="1"/>
  <c r="F301" i="15" s="1"/>
  <c r="P302" i="1"/>
  <c r="E303" i="15" s="1"/>
  <c r="N303" i="1"/>
  <c r="O303"/>
  <c r="R298"/>
  <c r="G299" i="15" s="1"/>
  <c r="Q299" i="1"/>
  <c r="F300" i="15" s="1"/>
  <c r="P301" i="1"/>
  <c r="E302" i="15" s="1"/>
  <c r="N302" i="1"/>
  <c r="O302"/>
  <c r="P300"/>
  <c r="E301" i="15" s="1"/>
  <c r="Q298" i="1"/>
  <c r="F299" i="15" s="1"/>
  <c r="R297" i="1"/>
  <c r="G298" i="15" s="1"/>
  <c r="N301" i="1"/>
  <c r="O301"/>
  <c r="R296"/>
  <c r="G297" i="15" s="1"/>
  <c r="Q297" i="1"/>
  <c r="F298" i="15" s="1"/>
  <c r="P299" i="1"/>
  <c r="E300" i="15" s="1"/>
  <c r="N300" i="1"/>
  <c r="O300"/>
  <c r="P298"/>
  <c r="E299" i="15" s="1"/>
  <c r="Q296" i="1"/>
  <c r="F297" i="15" s="1"/>
  <c r="R295" i="1"/>
  <c r="G296" i="15" s="1"/>
  <c r="N299" i="1"/>
  <c r="O299"/>
  <c r="Q295"/>
  <c r="F296" i="15" s="1"/>
  <c r="P297" i="1"/>
  <c r="E298" i="15" s="1"/>
  <c r="R294" i="1"/>
  <c r="G295" i="15" s="1"/>
  <c r="N298" i="1"/>
  <c r="O298"/>
  <c r="R293"/>
  <c r="G294" i="15" s="1"/>
  <c r="Q294" i="1"/>
  <c r="F295" i="15" s="1"/>
  <c r="P296" i="1"/>
  <c r="E297" i="15" s="1"/>
  <c r="N297" i="1"/>
  <c r="O297"/>
  <c r="R292"/>
  <c r="G293" i="15" s="1"/>
  <c r="Q293" i="1"/>
  <c r="F294" i="15" s="1"/>
  <c r="P295" i="1"/>
  <c r="E296" i="15" s="1"/>
  <c r="N296" i="1"/>
  <c r="O296"/>
  <c r="R291"/>
  <c r="G292" i="15" s="1"/>
  <c r="Q292" i="1"/>
  <c r="F293" i="15" s="1"/>
  <c r="N295" i="1"/>
  <c r="O295"/>
  <c r="N294"/>
  <c r="O294"/>
  <c r="P294"/>
  <c r="E295" i="15" s="1"/>
  <c r="R290" i="1"/>
  <c r="Q291"/>
  <c r="N293"/>
  <c r="O293"/>
  <c r="P293"/>
  <c r="E294" i="15" s="1"/>
  <c r="R289" i="1"/>
  <c r="G290" i="15" s="1"/>
  <c r="Q290" i="1"/>
  <c r="P292"/>
  <c r="E293" i="15" s="1"/>
  <c r="R288" i="1"/>
  <c r="G289" i="15" s="1"/>
  <c r="Q289" i="1"/>
  <c r="P291"/>
  <c r="N292"/>
  <c r="O292"/>
  <c r="B287" i="15"/>
  <c r="C287"/>
  <c r="D287"/>
  <c r="B288"/>
  <c r="C288"/>
  <c r="D288"/>
  <c r="B289"/>
  <c r="C289"/>
  <c r="D289"/>
  <c r="B290"/>
  <c r="C290"/>
  <c r="D290"/>
  <c r="F290"/>
  <c r="B291"/>
  <c r="C291"/>
  <c r="D291"/>
  <c r="F291"/>
  <c r="G291"/>
  <c r="B292"/>
  <c r="C292"/>
  <c r="D292"/>
  <c r="E292"/>
  <c r="F292"/>
  <c r="R287" i="1"/>
  <c r="G288" i="15" s="1"/>
  <c r="P290" i="1"/>
  <c r="E291" i="15" s="1"/>
  <c r="N291" i="1"/>
  <c r="O291"/>
  <c r="P289"/>
  <c r="E290" i="15" s="1"/>
  <c r="Q288" i="1"/>
  <c r="F289" i="15" s="1"/>
  <c r="R286" i="1"/>
  <c r="G287" i="15" s="1"/>
  <c r="N290" i="1"/>
  <c r="O290"/>
  <c r="R285"/>
  <c r="Q287"/>
  <c r="F288" i="15" s="1"/>
  <c r="P288" i="1"/>
  <c r="E289" i="15" s="1"/>
  <c r="N289" i="1"/>
  <c r="O289"/>
  <c r="Q286"/>
  <c r="F287" i="15" s="1"/>
  <c r="R284" i="1"/>
  <c r="P287"/>
  <c r="E288" i="15" s="1"/>
  <c r="N288" i="1"/>
  <c r="O288"/>
  <c r="P286"/>
  <c r="E287" i="15" s="1"/>
  <c r="Q285" i="1"/>
  <c r="F286" i="15" s="1"/>
  <c r="R283" i="1"/>
  <c r="N287"/>
  <c r="O287"/>
  <c r="B286" i="15"/>
  <c r="C286"/>
  <c r="D286"/>
  <c r="G286"/>
  <c r="P285" i="1"/>
  <c r="E286" i="15" s="1"/>
  <c r="Q284" i="1"/>
  <c r="F285" i="15" s="1"/>
  <c r="R282" i="1"/>
  <c r="N286"/>
  <c r="O286"/>
  <c r="N285"/>
  <c r="O285"/>
  <c r="B285" i="15"/>
  <c r="C285"/>
  <c r="D285"/>
  <c r="G285"/>
  <c r="B274"/>
  <c r="C274"/>
  <c r="D274"/>
  <c r="B275"/>
  <c r="C275"/>
  <c r="D275"/>
  <c r="B276"/>
  <c r="C276"/>
  <c r="D276"/>
  <c r="B277"/>
  <c r="C277"/>
  <c r="D277"/>
  <c r="B278"/>
  <c r="C278"/>
  <c r="D278"/>
  <c r="B279"/>
  <c r="C279"/>
  <c r="D279"/>
  <c r="B280"/>
  <c r="C280"/>
  <c r="D280"/>
  <c r="B281"/>
  <c r="C281"/>
  <c r="D281"/>
  <c r="B282"/>
  <c r="C282"/>
  <c r="D282"/>
  <c r="B283"/>
  <c r="C283"/>
  <c r="D283"/>
  <c r="G283"/>
  <c r="B284"/>
  <c r="C284"/>
  <c r="D284"/>
  <c r="G284"/>
  <c r="P284" i="1"/>
  <c r="E285" i="15" s="1"/>
  <c r="Q283" i="1"/>
  <c r="F284" i="15" s="1"/>
  <c r="R281" i="1"/>
  <c r="G282" i="15" s="1"/>
  <c r="R280" i="1"/>
  <c r="G281" i="15" s="1"/>
  <c r="Q282" i="1"/>
  <c r="F283" i="15" s="1"/>
  <c r="P283" i="1"/>
  <c r="E284" i="15" s="1"/>
  <c r="N284" i="1"/>
  <c r="O284"/>
  <c r="P282"/>
  <c r="E283" i="15" s="1"/>
  <c r="Q281" i="1"/>
  <c r="F282" i="15" s="1"/>
  <c r="R279" i="1"/>
  <c r="G280" i="15" s="1"/>
  <c r="N283" i="1"/>
  <c r="O283"/>
  <c r="P281"/>
  <c r="E282" i="15" s="1"/>
  <c r="Q280" i="1"/>
  <c r="F281" i="15" s="1"/>
  <c r="R278" i="1"/>
  <c r="G279" i="15" s="1"/>
  <c r="N282" i="1"/>
  <c r="O282"/>
  <c r="P280"/>
  <c r="E281" i="15" s="1"/>
  <c r="Q279" i="1"/>
  <c r="F280" i="15" s="1"/>
  <c r="R277" i="1"/>
  <c r="G278" i="15" s="1"/>
  <c r="N281" i="1"/>
  <c r="O281"/>
  <c r="P279"/>
  <c r="E280" i="15" s="1"/>
  <c r="Q278" i="1"/>
  <c r="F279" i="15" s="1"/>
  <c r="R276" i="1"/>
  <c r="G277" i="15" s="1"/>
  <c r="N280" i="1"/>
  <c r="O280"/>
  <c r="P278"/>
  <c r="E279" i="15" s="1"/>
  <c r="Q277" i="1"/>
  <c r="F278" i="15" s="1"/>
  <c r="R275" i="1"/>
  <c r="G276" i="15" s="1"/>
  <c r="N279" i="1"/>
  <c r="O279"/>
  <c r="R274"/>
  <c r="G275" i="15" s="1"/>
  <c r="Q276" i="1"/>
  <c r="F277" i="15" s="1"/>
  <c r="P277" i="1"/>
  <c r="E278" i="15" s="1"/>
  <c r="N278" i="1"/>
  <c r="O278"/>
  <c r="P276"/>
  <c r="E277" i="15" s="1"/>
  <c r="Q275" i="1"/>
  <c r="F276" i="15" s="1"/>
  <c r="Q274" i="1"/>
  <c r="F275" i="15" s="1"/>
  <c r="R273" i="1"/>
  <c r="G274" i="15" s="1"/>
  <c r="R272" i="1"/>
  <c r="N277"/>
  <c r="O277"/>
  <c r="P275"/>
  <c r="E276" i="15" s="1"/>
  <c r="Q273" i="1"/>
  <c r="F274" i="15" s="1"/>
  <c r="R271" i="1"/>
  <c r="N276"/>
  <c r="O276"/>
  <c r="Q272"/>
  <c r="F273" i="15" s="1"/>
  <c r="R270" i="1"/>
  <c r="P273"/>
  <c r="E274" i="15" s="1"/>
  <c r="Q271" i="1"/>
  <c r="R269"/>
  <c r="N275"/>
  <c r="O275"/>
  <c r="N274"/>
  <c r="O274"/>
  <c r="P274"/>
  <c r="E275" i="15" s="1"/>
  <c r="Q270" i="1"/>
  <c r="F271" i="15" s="1"/>
  <c r="P272" i="1"/>
  <c r="E273" i="15" s="1"/>
  <c r="R268" i="1"/>
  <c r="N273"/>
  <c r="O273"/>
  <c r="B239" i="15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G269"/>
  <c r="B270"/>
  <c r="C270"/>
  <c r="D270"/>
  <c r="G270"/>
  <c r="B271"/>
  <c r="C271"/>
  <c r="D271"/>
  <c r="G271"/>
  <c r="B272"/>
  <c r="C272"/>
  <c r="D272"/>
  <c r="F272"/>
  <c r="G272"/>
  <c r="B273"/>
  <c r="C273"/>
  <c r="D273"/>
  <c r="G273"/>
  <c r="R267" i="1"/>
  <c r="G268" i="15" s="1"/>
  <c r="Q269" i="1"/>
  <c r="F270" i="15" s="1"/>
  <c r="P271" i="1"/>
  <c r="E272" i="15" s="1"/>
  <c r="N272" i="1"/>
  <c r="O272"/>
  <c r="Q268"/>
  <c r="F269" i="15" s="1"/>
  <c r="R266" i="1"/>
  <c r="G267" i="15" s="1"/>
  <c r="P270" i="1"/>
  <c r="E271" i="15" s="1"/>
  <c r="N271" i="1"/>
  <c r="O271"/>
  <c r="P269"/>
  <c r="E270" i="15" s="1"/>
  <c r="Q267" i="1"/>
  <c r="F268" i="15" s="1"/>
  <c r="R265" i="1"/>
  <c r="G266" i="15" s="1"/>
  <c r="N270" i="1"/>
  <c r="O270"/>
  <c r="Q266"/>
  <c r="F267" i="15" s="1"/>
  <c r="R264" i="1"/>
  <c r="G265" i="15" s="1"/>
  <c r="N269" i="1"/>
  <c r="O269"/>
  <c r="N268"/>
  <c r="O268"/>
  <c r="P268"/>
  <c r="E269" i="15" s="1"/>
  <c r="P267" i="1"/>
  <c r="E268" i="15" s="1"/>
  <c r="Q265" i="1"/>
  <c r="F266" i="15" s="1"/>
  <c r="R263" i="1"/>
  <c r="G264" i="15" s="1"/>
  <c r="Q264" i="1"/>
  <c r="F265" i="15" s="1"/>
  <c r="R262" i="1"/>
  <c r="G263" i="15" s="1"/>
  <c r="N267" i="1"/>
  <c r="O267"/>
  <c r="N266"/>
  <c r="O266"/>
  <c r="P266"/>
  <c r="E267" i="15" s="1"/>
  <c r="Q263" i="1"/>
  <c r="F264" i="15" s="1"/>
  <c r="R261" i="1"/>
  <c r="G262" i="15" s="1"/>
  <c r="N265" i="1"/>
  <c r="O265"/>
  <c r="P265"/>
  <c r="E266" i="15" s="1"/>
  <c r="P264" i="1"/>
  <c r="E265" i="15" s="1"/>
  <c r="Q262" i="1"/>
  <c r="F263" i="15" s="1"/>
  <c r="R260" i="1"/>
  <c r="G261" i="15" s="1"/>
  <c r="P263" i="1"/>
  <c r="E264" i="15" s="1"/>
  <c r="Q261" i="1"/>
  <c r="F262" i="15" s="1"/>
  <c r="R259" i="1"/>
  <c r="G260" i="15" s="1"/>
  <c r="N264" i="1"/>
  <c r="O264"/>
  <c r="Q260"/>
  <c r="F261" i="15" s="1"/>
  <c r="R258" i="1"/>
  <c r="G259" i="15" s="1"/>
  <c r="P262" i="1"/>
  <c r="E263" i="15" s="1"/>
  <c r="N263" i="1"/>
  <c r="O263"/>
  <c r="P261"/>
  <c r="E262" i="15" s="1"/>
  <c r="Q259" i="1"/>
  <c r="F260" i="15" s="1"/>
  <c r="R257" i="1"/>
  <c r="G258" i="15" s="1"/>
  <c r="N262" i="1"/>
  <c r="O262"/>
  <c r="Q258"/>
  <c r="F259" i="15" s="1"/>
  <c r="R256" i="1"/>
  <c r="G257" i="15" s="1"/>
  <c r="N260" i="1"/>
  <c r="N261"/>
  <c r="O260"/>
  <c r="O261"/>
  <c r="P260"/>
  <c r="E261" i="15" s="1"/>
  <c r="P259" i="1"/>
  <c r="E260" i="15" s="1"/>
  <c r="Q257" i="1"/>
  <c r="F258" i="15" s="1"/>
  <c r="R255" i="1"/>
  <c r="G256" i="15" s="1"/>
  <c r="Q256" i="1"/>
  <c r="F257" i="15" s="1"/>
  <c r="R254" i="1"/>
  <c r="G255" i="15" s="1"/>
  <c r="N259" i="1"/>
  <c r="O259"/>
  <c r="P257"/>
  <c r="E258" i="15" s="1"/>
  <c r="Q255" i="1"/>
  <c r="F256" i="15" s="1"/>
  <c r="R253" i="1"/>
  <c r="G254" i="15" s="1"/>
  <c r="N258" i="1"/>
  <c r="O258"/>
  <c r="P258"/>
  <c r="E259" i="15" s="1"/>
  <c r="P256" i="1"/>
  <c r="E257" i="15" s="1"/>
  <c r="Q254" i="1"/>
  <c r="F255" i="15" s="1"/>
  <c r="R252" i="1"/>
  <c r="G253" i="15" s="1"/>
  <c r="N257" i="1"/>
  <c r="O257"/>
  <c r="P255"/>
  <c r="E256" i="15" s="1"/>
  <c r="Q253" i="1"/>
  <c r="F254" i="15" s="1"/>
  <c r="R251" i="1"/>
  <c r="G252" i="15" s="1"/>
  <c r="N256" i="1"/>
  <c r="O256"/>
  <c r="P254"/>
  <c r="E255" i="15" s="1"/>
  <c r="Q252" i="1"/>
  <c r="F253" i="15" s="1"/>
  <c r="R250" i="1"/>
  <c r="G251" i="15" s="1"/>
  <c r="N255" i="1"/>
  <c r="O255"/>
  <c r="P253"/>
  <c r="E254" i="15" s="1"/>
  <c r="Q251" i="1"/>
  <c r="F252" i="15" s="1"/>
  <c r="R249" i="1"/>
  <c r="G250" i="15" s="1"/>
  <c r="N254" i="1"/>
  <c r="O254"/>
  <c r="P252"/>
  <c r="E253" i="15" s="1"/>
  <c r="Q250" i="1"/>
  <c r="F251" i="15" s="1"/>
  <c r="R248" i="1"/>
  <c r="G249" i="15" s="1"/>
  <c r="N253" i="1"/>
  <c r="O253"/>
  <c r="Q249"/>
  <c r="F250" i="15" s="1"/>
  <c r="R246" i="1"/>
  <c r="G247" i="15" s="1"/>
  <c r="R247" i="1"/>
  <c r="G248" i="15" s="1"/>
  <c r="Q248" i="1"/>
  <c r="F249" i="15" s="1"/>
  <c r="N252" i="1"/>
  <c r="O252"/>
  <c r="N250"/>
  <c r="N251"/>
  <c r="O250"/>
  <c r="O251"/>
  <c r="P250"/>
  <c r="E251" i="15" s="1"/>
  <c r="P251" i="1"/>
  <c r="E252" i="15" s="1"/>
  <c r="P249" i="1"/>
  <c r="E250" i="15" s="1"/>
  <c r="Q247" i="1"/>
  <c r="F248" i="15" s="1"/>
  <c r="R245" i="1"/>
  <c r="G246" i="15" s="1"/>
  <c r="P248" i="1"/>
  <c r="E249" i="15" s="1"/>
  <c r="Q246" i="1"/>
  <c r="F247" i="15" s="1"/>
  <c r="R244" i="1"/>
  <c r="G245" i="15" s="1"/>
  <c r="N249" i="1"/>
  <c r="O249"/>
  <c r="P247"/>
  <c r="E248" i="15" s="1"/>
  <c r="Q245" i="1"/>
  <c r="F246" i="15" s="1"/>
  <c r="R243" i="1"/>
  <c r="G244" i="15" s="1"/>
  <c r="N248" i="1"/>
  <c r="O248"/>
  <c r="Q244"/>
  <c r="F245" i="15" s="1"/>
  <c r="R242" i="1"/>
  <c r="G243" i="15" s="1"/>
  <c r="N247" i="1"/>
  <c r="O247"/>
  <c r="N246"/>
  <c r="O246"/>
  <c r="P246"/>
  <c r="E247" i="15" s="1"/>
  <c r="P245" i="1"/>
  <c r="E246" i="15" s="1"/>
  <c r="Q243" i="1"/>
  <c r="F244" i="15" s="1"/>
  <c r="R241" i="1"/>
  <c r="G242" i="15" s="1"/>
  <c r="P244" i="1"/>
  <c r="E245" i="15" s="1"/>
  <c r="Q242" i="1"/>
  <c r="F243" i="15" s="1"/>
  <c r="R240" i="1"/>
  <c r="G241" i="15" s="1"/>
  <c r="N245" i="1"/>
  <c r="O245"/>
  <c r="R239"/>
  <c r="G240" i="15" s="1"/>
  <c r="Q241" i="1"/>
  <c r="F242" i="15" s="1"/>
  <c r="P243" i="1"/>
  <c r="E244" i="15" s="1"/>
  <c r="N244" i="1"/>
  <c r="O244"/>
  <c r="R238"/>
  <c r="G239" i="15" s="1"/>
  <c r="Q240" i="1"/>
  <c r="F241" i="15" s="1"/>
  <c r="P242" i="1"/>
  <c r="E243" i="15" s="1"/>
  <c r="N243" i="1"/>
  <c r="O243"/>
  <c r="P241"/>
  <c r="E242" i="15" s="1"/>
  <c r="Q239" i="1"/>
  <c r="F240" i="15" s="1"/>
  <c r="R237" i="1"/>
  <c r="N242"/>
  <c r="O242"/>
  <c r="Q238"/>
  <c r="F239" i="15" s="1"/>
  <c r="N241" i="1"/>
  <c r="O241"/>
  <c r="P239"/>
  <c r="E240" i="15" s="1"/>
  <c r="Q237" i="1"/>
  <c r="F238" i="15" s="1"/>
  <c r="N240" i="1"/>
  <c r="O240"/>
  <c r="P240"/>
  <c r="E241" i="15" s="1"/>
  <c r="P238" i="1"/>
  <c r="E239" i="15" s="1"/>
  <c r="N239" i="1"/>
  <c r="O239"/>
  <c r="N238"/>
  <c r="O238"/>
  <c r="B238" i="15"/>
  <c r="C238"/>
  <c r="D238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29"/>
  <c r="C229"/>
  <c r="D229"/>
  <c r="B230"/>
  <c r="C230"/>
  <c r="D230"/>
  <c r="B226"/>
  <c r="C226"/>
  <c r="D226"/>
  <c r="B227"/>
  <c r="C227"/>
  <c r="D227"/>
  <c r="B228"/>
  <c r="C228"/>
  <c r="D228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Q234" i="1"/>
  <c r="F235" i="15" s="1"/>
  <c r="Q235" i="1"/>
  <c r="F236" i="15" s="1"/>
  <c r="Q236" i="1"/>
  <c r="F237" i="15" s="1"/>
  <c r="R232" i="1"/>
  <c r="G233" i="15" s="1"/>
  <c r="R233" i="1"/>
  <c r="G234" i="15" s="1"/>
  <c r="R234" i="1"/>
  <c r="G235" i="15" s="1"/>
  <c r="R235" i="1"/>
  <c r="G236" i="15" s="1"/>
  <c r="R236" i="1"/>
  <c r="G237" i="15" s="1"/>
  <c r="N237" i="1"/>
  <c r="O237"/>
  <c r="P237"/>
  <c r="E238" i="15" s="1"/>
  <c r="G238"/>
  <c r="N236" i="1"/>
  <c r="O236"/>
  <c r="P236"/>
  <c r="E237" i="15" s="1"/>
  <c r="Q233" i="1"/>
  <c r="F234" i="15" s="1"/>
  <c r="R231" i="1"/>
  <c r="G232" i="15" s="1"/>
  <c r="N235" i="1"/>
  <c r="O235"/>
  <c r="P235"/>
  <c r="E236" i="15" s="1"/>
  <c r="P234" i="1"/>
  <c r="E235" i="15" s="1"/>
  <c r="Q232" i="1"/>
  <c r="F233" i="15" s="1"/>
  <c r="R230" i="1"/>
  <c r="G231" i="15" s="1"/>
  <c r="P233" i="1"/>
  <c r="E234" i="15" s="1"/>
  <c r="Q231" i="1"/>
  <c r="F232" i="15" s="1"/>
  <c r="R229" i="1"/>
  <c r="G230" i="15" s="1"/>
  <c r="N234" i="1"/>
  <c r="O234"/>
  <c r="P232"/>
  <c r="E233" i="15" s="1"/>
  <c r="Q230" i="1"/>
  <c r="F231" i="15" s="1"/>
  <c r="R228" i="1"/>
  <c r="G229" i="15" s="1"/>
  <c r="N233" i="1"/>
  <c r="O233"/>
  <c r="Q229"/>
  <c r="F230" i="15" s="1"/>
  <c r="R227" i="1"/>
  <c r="G228" i="15" s="1"/>
  <c r="N232" i="1"/>
  <c r="O232"/>
  <c r="N231"/>
  <c r="O231"/>
  <c r="P231"/>
  <c r="E232" i="15" s="1"/>
  <c r="P230" i="1"/>
  <c r="E231" i="15" s="1"/>
  <c r="Q228" i="1"/>
  <c r="F229" i="15" s="1"/>
  <c r="R226" i="1"/>
  <c r="G227" i="15" s="1"/>
  <c r="P229" i="1"/>
  <c r="E230" i="15" s="1"/>
  <c r="Q227" i="1"/>
  <c r="F228" i="15" s="1"/>
  <c r="R225" i="1"/>
  <c r="G226" i="15" s="1"/>
  <c r="N230" i="1"/>
  <c r="O230"/>
  <c r="P228"/>
  <c r="E229" i="15" s="1"/>
  <c r="Q226" i="1"/>
  <c r="F227" i="15" s="1"/>
  <c r="R224" i="1"/>
  <c r="G225" i="15" s="1"/>
  <c r="N229" i="1"/>
  <c r="O229"/>
  <c r="N228"/>
  <c r="O228"/>
  <c r="P227"/>
  <c r="E228" i="15" s="1"/>
  <c r="Q225" i="1"/>
  <c r="F226" i="15" s="1"/>
  <c r="R223" i="1"/>
  <c r="G224" i="15" s="1"/>
  <c r="P226" i="1"/>
  <c r="E227" i="15" s="1"/>
  <c r="Q224" i="1"/>
  <c r="F225" i="15" s="1"/>
  <c r="R222" i="1"/>
  <c r="G223" i="15" s="1"/>
  <c r="N227" i="1"/>
  <c r="O227"/>
  <c r="P225"/>
  <c r="E226" i="15" s="1"/>
  <c r="Q223" i="1"/>
  <c r="F224" i="15" s="1"/>
  <c r="R221" i="1"/>
  <c r="G222" i="15" s="1"/>
  <c r="N226" i="1"/>
  <c r="O226"/>
  <c r="P224"/>
  <c r="E225" i="15" s="1"/>
  <c r="Q222" i="1"/>
  <c r="F223" i="15" s="1"/>
  <c r="R220" i="1"/>
  <c r="G221" i="15" s="1"/>
  <c r="P223" i="1"/>
  <c r="E224" i="15" s="1"/>
  <c r="Q221" i="1"/>
  <c r="F222" i="15" s="1"/>
  <c r="R219" i="1"/>
  <c r="G220" i="15" s="1"/>
  <c r="N225" i="1"/>
  <c r="O225"/>
  <c r="N224"/>
  <c r="O224"/>
  <c r="R218"/>
  <c r="G219" i="15" s="1"/>
  <c r="Q220" i="1"/>
  <c r="F221" i="15" s="1"/>
  <c r="P222" i="1"/>
  <c r="E223" i="15" s="1"/>
  <c r="N223" i="1"/>
  <c r="O223"/>
  <c r="N222"/>
  <c r="O222"/>
  <c r="R217"/>
  <c r="G218" i="15" s="1"/>
  <c r="Q219" i="1"/>
  <c r="F220" i="15" s="1"/>
  <c r="B216"/>
  <c r="C216"/>
  <c r="D216"/>
  <c r="B217"/>
  <c r="C217"/>
  <c r="D217"/>
  <c r="B218"/>
  <c r="C218"/>
  <c r="D218"/>
  <c r="B219"/>
  <c r="C219"/>
  <c r="D219"/>
  <c r="N221" i="1"/>
  <c r="O221"/>
  <c r="P221"/>
  <c r="E222" i="15" s="1"/>
  <c r="R216" i="1"/>
  <c r="G217" i="15" s="1"/>
  <c r="Q218" i="1"/>
  <c r="F219" i="15" s="1"/>
  <c r="P220" i="1"/>
  <c r="E221" i="15" s="1"/>
  <c r="P219" i="1"/>
  <c r="E220" i="15" s="1"/>
  <c r="Q217" i="1"/>
  <c r="F218" i="15" s="1"/>
  <c r="R215" i="1"/>
  <c r="G216" i="15" s="1"/>
  <c r="N220" i="1"/>
  <c r="O220"/>
  <c r="P218"/>
  <c r="E219" i="15" s="1"/>
  <c r="Q216" i="1"/>
  <c r="F217" i="15" s="1"/>
  <c r="R214" i="1"/>
  <c r="G215" i="15" s="1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P217" i="1"/>
  <c r="E218" i="15" s="1"/>
  <c r="Q215" i="1"/>
  <c r="F216" i="15" s="1"/>
  <c r="R213" i="1"/>
  <c r="G214" i="15" s="1"/>
  <c r="N218" i="1"/>
  <c r="N219"/>
  <c r="O218"/>
  <c r="O219"/>
  <c r="R212"/>
  <c r="G213" i="15" s="1"/>
  <c r="Q214" i="1"/>
  <c r="F215" i="15" s="1"/>
  <c r="N217" i="1"/>
  <c r="O217"/>
  <c r="N216"/>
  <c r="O216"/>
  <c r="P216"/>
  <c r="E217" i="15" s="1"/>
  <c r="R211" i="1" l="1"/>
  <c r="G212" i="15" s="1"/>
  <c r="Q213" i="1"/>
  <c r="F214" i="15" s="1"/>
  <c r="N215" i="1"/>
  <c r="O215"/>
  <c r="P215"/>
  <c r="E216" i="15" s="1"/>
  <c r="N214" i="1"/>
  <c r="O214"/>
  <c r="P214"/>
  <c r="E215" i="15" s="1"/>
  <c r="N213" i="1"/>
  <c r="O213"/>
  <c r="P213"/>
  <c r="E214" i="15" s="1"/>
  <c r="N212" i="1"/>
  <c r="O212"/>
  <c r="P212"/>
  <c r="E213" i="15" s="1"/>
  <c r="Q212" i="1"/>
  <c r="F213" i="15" s="1"/>
  <c r="N211" i="1"/>
  <c r="O211"/>
  <c r="P211"/>
  <c r="E212" i="15" s="1"/>
  <c r="Q211" i="1"/>
  <c r="F212" i="15" s="1"/>
  <c r="N210" i="1"/>
  <c r="O210"/>
  <c r="P210"/>
  <c r="E211" i="15" s="1"/>
  <c r="Q210" i="1"/>
  <c r="F211" i="15" s="1"/>
  <c r="R210" i="1"/>
  <c r="G211" i="15" s="1"/>
  <c r="N209" i="1"/>
  <c r="O209"/>
  <c r="P209"/>
  <c r="E210" i="15" s="1"/>
  <c r="Q209" i="1"/>
  <c r="F210" i="15" s="1"/>
  <c r="R209" i="1"/>
  <c r="G210" i="15" s="1"/>
  <c r="N208" i="1"/>
  <c r="O208"/>
  <c r="P208"/>
  <c r="E209" i="15" s="1"/>
  <c r="Q208" i="1"/>
  <c r="F209" i="15" s="1"/>
  <c r="R208" i="1"/>
  <c r="G209" i="15" s="1"/>
  <c r="N207" i="1"/>
  <c r="O207"/>
  <c r="P207"/>
  <c r="E208" i="15" s="1"/>
  <c r="Q207" i="1"/>
  <c r="F208" i="15" s="1"/>
  <c r="R207" i="1"/>
  <c r="G208" i="15" s="1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N206" i="1"/>
  <c r="O206"/>
  <c r="P206"/>
  <c r="E207" i="15" s="1"/>
  <c r="Q206" i="1"/>
  <c r="F207" i="15" s="1"/>
  <c r="R206" i="1"/>
  <c r="G207" i="15" s="1"/>
  <c r="N205" i="1"/>
  <c r="O205"/>
  <c r="P205"/>
  <c r="E206" i="15" s="1"/>
  <c r="Q205" i="1"/>
  <c r="F206" i="15" s="1"/>
  <c r="R205" i="1"/>
  <c r="G206" i="15" s="1"/>
  <c r="N204" i="1"/>
  <c r="O204"/>
  <c r="P204"/>
  <c r="E205" i="15" s="1"/>
  <c r="Q204" i="1"/>
  <c r="F205" i="15" s="1"/>
  <c r="R204" i="1"/>
  <c r="G205" i="15" s="1"/>
  <c r="N203" i="1"/>
  <c r="O203"/>
  <c r="P203"/>
  <c r="E204" i="15" s="1"/>
  <c r="Q203" i="1"/>
  <c r="F204" i="15" s="1"/>
  <c r="R203" i="1"/>
  <c r="G204" i="15" s="1"/>
  <c r="N201" i="1"/>
  <c r="N202"/>
  <c r="O201"/>
  <c r="O202"/>
  <c r="P201"/>
  <c r="E202" i="15" s="1"/>
  <c r="P202" i="1"/>
  <c r="E203" i="15" s="1"/>
  <c r="Q201" i="1"/>
  <c r="F202" i="15" s="1"/>
  <c r="Q202" i="1"/>
  <c r="F203" i="15" s="1"/>
  <c r="R201" i="1"/>
  <c r="G202" i="15" s="1"/>
  <c r="R202" i="1"/>
  <c r="G203" i="15" s="1"/>
  <c r="N200" i="1"/>
  <c r="O200"/>
  <c r="P200"/>
  <c r="E201" i="15" s="1"/>
  <c r="Q200" i="1"/>
  <c r="F201" i="15" s="1"/>
  <c r="R200" i="1"/>
  <c r="G201" i="15" s="1"/>
  <c r="N199" i="1"/>
  <c r="O199"/>
  <c r="P199"/>
  <c r="E200" i="15" s="1"/>
  <c r="Q199" i="1"/>
  <c r="F200" i="15" s="1"/>
  <c r="R199" i="1"/>
  <c r="G200" i="15" s="1"/>
  <c r="N197" i="1"/>
  <c r="N198"/>
  <c r="O197"/>
  <c r="O198"/>
  <c r="P197"/>
  <c r="E198" i="15" s="1"/>
  <c r="P198" i="1"/>
  <c r="E199" i="15" s="1"/>
  <c r="Q197" i="1"/>
  <c r="F198" i="15" s="1"/>
  <c r="Q198" i="1"/>
  <c r="F199" i="15" s="1"/>
  <c r="R197" i="1"/>
  <c r="G198" i="15" s="1"/>
  <c r="R198" i="1"/>
  <c r="G199" i="15" s="1"/>
  <c r="N196" i="1"/>
  <c r="O196"/>
  <c r="P196"/>
  <c r="E197" i="15" s="1"/>
  <c r="Q196" i="1"/>
  <c r="F197" i="15" s="1"/>
  <c r="R196" i="1"/>
  <c r="G197" i="15" s="1"/>
  <c r="N195" i="1"/>
  <c r="O195"/>
  <c r="P195"/>
  <c r="E196" i="15" s="1"/>
  <c r="Q195" i="1"/>
  <c r="F196" i="15" s="1"/>
  <c r="R195" i="1"/>
  <c r="G196" i="15" s="1"/>
  <c r="N193" i="1"/>
  <c r="N194"/>
  <c r="O193"/>
  <c r="O194"/>
  <c r="P193"/>
  <c r="E194" i="15" s="1"/>
  <c r="P194" i="1"/>
  <c r="E195" i="15" s="1"/>
  <c r="Q193" i="1"/>
  <c r="F194" i="15" s="1"/>
  <c r="Q194" i="1"/>
  <c r="F195" i="15" s="1"/>
  <c r="R193" i="1"/>
  <c r="G194" i="15" s="1"/>
  <c r="R194" i="1"/>
  <c r="G195" i="15" s="1"/>
  <c r="N192" i="1"/>
  <c r="O192"/>
  <c r="P192"/>
  <c r="E193" i="15" s="1"/>
  <c r="Q192" i="1"/>
  <c r="F193" i="15" s="1"/>
  <c r="R192" i="1"/>
  <c r="G193" i="15" s="1"/>
  <c r="N191" i="1"/>
  <c r="O191"/>
  <c r="P191"/>
  <c r="E192" i="15" s="1"/>
  <c r="Q191" i="1"/>
  <c r="F192" i="15" s="1"/>
  <c r="R191" i="1"/>
  <c r="G192" i="15" s="1"/>
  <c r="N190" i="1"/>
  <c r="O190"/>
  <c r="P190"/>
  <c r="E191" i="15" s="1"/>
  <c r="Q190" i="1"/>
  <c r="F191" i="15" s="1"/>
  <c r="R190" i="1"/>
  <c r="G191" i="15" s="1"/>
  <c r="N189" i="1"/>
  <c r="O189"/>
  <c r="P189"/>
  <c r="E190" i="15" s="1"/>
  <c r="Q189" i="1"/>
  <c r="F190" i="15" s="1"/>
  <c r="R189" i="1"/>
  <c r="G190" i="15" s="1"/>
  <c r="N188" i="1"/>
  <c r="O188"/>
  <c r="P188"/>
  <c r="E189" i="15" s="1"/>
  <c r="Q188" i="1"/>
  <c r="F189" i="15" s="1"/>
  <c r="R188" i="1"/>
  <c r="G189" i="15" s="1"/>
  <c r="N187" i="1"/>
  <c r="O187"/>
  <c r="P187"/>
  <c r="E188" i="15" s="1"/>
  <c r="Q187" i="1"/>
  <c r="F188" i="15" s="1"/>
  <c r="R187" i="1"/>
  <c r="G188" i="15" s="1"/>
  <c r="N186" i="1"/>
  <c r="O186"/>
  <c r="P186"/>
  <c r="E187" i="15" s="1"/>
  <c r="Q186" i="1"/>
  <c r="F187" i="15" s="1"/>
  <c r="R186" i="1"/>
  <c r="G187" i="15" s="1"/>
  <c r="N184" i="1"/>
  <c r="O184"/>
  <c r="P184"/>
  <c r="E185" i="15" s="1"/>
  <c r="Q184" i="1"/>
  <c r="F185" i="15" s="1"/>
  <c r="R184" i="1"/>
  <c r="G185" i="15" s="1"/>
  <c r="N185" i="1"/>
  <c r="O185"/>
  <c r="P185"/>
  <c r="E186" i="15" s="1"/>
  <c r="Q185" i="1"/>
  <c r="F186" i="15" s="1"/>
  <c r="R185" i="1"/>
  <c r="G186" i="15" s="1"/>
  <c r="M178" i="1"/>
  <c r="M183"/>
  <c r="M181"/>
  <c r="M182"/>
  <c r="O15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G180" i="15" s="1"/>
  <c r="R180" i="1"/>
  <c r="G181" i="15" s="1"/>
  <c r="R181" i="1"/>
  <c r="G182" i="15" s="1"/>
  <c r="R182" i="1"/>
  <c r="G183" i="15" s="1"/>
  <c r="R183" i="1"/>
  <c r="G184" i="15" s="1"/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F180" i="15" s="1"/>
  <c r="Q180" i="1"/>
  <c r="F181" i="15" s="1"/>
  <c r="Q181" i="1"/>
  <c r="F182" i="15" s="1"/>
  <c r="Q182" i="1"/>
  <c r="F183" i="15" s="1"/>
  <c r="Q183" i="1"/>
  <c r="F184" i="15" s="1"/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E168" i="15" s="1"/>
  <c r="P168" i="1"/>
  <c r="P169"/>
  <c r="P170"/>
  <c r="P171"/>
  <c r="P172"/>
  <c r="P173"/>
  <c r="P174"/>
  <c r="P175"/>
  <c r="P176"/>
  <c r="P177"/>
  <c r="P178"/>
  <c r="P179"/>
  <c r="E180" i="15" s="1"/>
  <c r="P180" i="1"/>
  <c r="E181" i="15" s="1"/>
  <c r="P181" i="1"/>
  <c r="E182" i="15" s="1"/>
  <c r="P182" i="1"/>
  <c r="E183" i="15" s="1"/>
  <c r="P183" i="1"/>
  <c r="E184" i="15" s="1"/>
  <c r="O7" i="1"/>
  <c r="N4"/>
  <c r="M2"/>
  <c r="O2"/>
  <c r="O3"/>
  <c r="O4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N2"/>
  <c r="N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G177" i="15"/>
  <c r="G178"/>
  <c r="G179"/>
  <c r="F178"/>
  <c r="F179"/>
  <c r="M180" i="1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3"/>
  <c r="M4"/>
  <c r="M5"/>
  <c r="M6"/>
  <c r="M7"/>
  <c r="M8"/>
  <c r="M9"/>
  <c r="M10"/>
  <c r="M11"/>
  <c r="M12"/>
  <c r="M13"/>
  <c r="M14"/>
  <c r="M15"/>
  <c r="M16"/>
  <c r="M17"/>
  <c r="M18"/>
  <c r="M19"/>
  <c r="A181" i="15"/>
  <c r="A182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9"/>
  <c r="E170"/>
  <c r="E171"/>
  <c r="E172"/>
  <c r="E173"/>
  <c r="E174"/>
  <c r="E175"/>
  <c r="E176"/>
  <c r="E177"/>
  <c r="E178"/>
  <c r="E179"/>
  <c r="E4"/>
  <c r="E5"/>
  <c r="E6"/>
  <c r="E7"/>
  <c r="E8"/>
  <c r="E9"/>
  <c r="E10"/>
  <c r="E11"/>
  <c r="E12"/>
  <c r="E13"/>
  <c r="E14"/>
  <c r="E15"/>
  <c r="E16"/>
  <c r="E17"/>
  <c r="E18"/>
  <c r="E19"/>
  <c r="E3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A67"/>
  <c r="B67"/>
  <c r="C67"/>
  <c r="A68"/>
  <c r="B68"/>
  <c r="C68"/>
  <c r="D68"/>
  <c r="A69"/>
  <c r="B69"/>
  <c r="C69"/>
  <c r="D69"/>
  <c r="A70"/>
  <c r="B70"/>
  <c r="C70"/>
  <c r="A71"/>
  <c r="B71"/>
  <c r="C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D3"/>
  <c r="C3"/>
  <c r="B3"/>
  <c r="A3"/>
  <c r="G132"/>
  <c r="F132"/>
  <c r="G119"/>
  <c r="F119"/>
  <c r="G118"/>
  <c r="F118"/>
  <c r="G109"/>
  <c r="F109"/>
  <c r="F177"/>
  <c r="G176"/>
  <c r="G71"/>
  <c r="F71"/>
  <c r="G70"/>
  <c r="F70"/>
  <c r="G67"/>
  <c r="F67"/>
  <c r="G66"/>
  <c r="F66"/>
  <c r="F176"/>
  <c r="G175"/>
  <c r="G61"/>
  <c r="F61"/>
  <c r="F23"/>
  <c r="D71"/>
  <c r="D70"/>
  <c r="D67"/>
  <c r="D66"/>
  <c r="D61"/>
  <c r="F175"/>
  <c r="G174"/>
  <c r="F174"/>
  <c r="G173"/>
  <c r="F173"/>
  <c r="G172"/>
  <c r="F172"/>
  <c r="G171"/>
  <c r="F171"/>
  <c r="G170"/>
  <c r="F170"/>
  <c r="G169"/>
  <c r="F169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G143"/>
  <c r="F144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1"/>
  <c r="F133"/>
  <c r="G130"/>
  <c r="G131"/>
  <c r="F130"/>
  <c r="F128"/>
  <c r="F129"/>
  <c r="G129"/>
  <c r="F127"/>
  <c r="G128"/>
  <c r="F126"/>
  <c r="G125"/>
  <c r="G126"/>
  <c r="G127"/>
  <c r="F125"/>
  <c r="G124"/>
  <c r="G123"/>
  <c r="G122"/>
  <c r="F124"/>
  <c r="G121"/>
  <c r="F123"/>
  <c r="G120"/>
  <c r="F121"/>
  <c r="F122"/>
  <c r="F120"/>
  <c r="F117"/>
  <c r="F116"/>
  <c r="G117"/>
  <c r="F115"/>
  <c r="G116"/>
  <c r="F114"/>
  <c r="G113"/>
  <c r="G114"/>
  <c r="G115"/>
  <c r="G112"/>
  <c r="F113"/>
  <c r="F112"/>
  <c r="G111"/>
  <c r="F111"/>
  <c r="G110"/>
  <c r="F110"/>
  <c r="G108"/>
  <c r="F108"/>
  <c r="G107"/>
  <c r="F107"/>
  <c r="G106"/>
  <c r="F106"/>
  <c r="G105"/>
  <c r="F105"/>
  <c r="G104"/>
  <c r="F104"/>
  <c r="G103"/>
  <c r="F103"/>
  <c r="G102"/>
  <c r="F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G85"/>
  <c r="G86"/>
  <c r="G87"/>
  <c r="F85"/>
  <c r="F86"/>
  <c r="F87"/>
  <c r="F81"/>
  <c r="F82"/>
  <c r="F83"/>
  <c r="F84"/>
  <c r="G80"/>
  <c r="G81"/>
  <c r="G82"/>
  <c r="G83"/>
  <c r="G84"/>
  <c r="F80"/>
  <c r="G79"/>
  <c r="F79"/>
  <c r="G78"/>
  <c r="F78"/>
  <c r="G77"/>
  <c r="F77"/>
  <c r="G76"/>
  <c r="F76"/>
  <c r="G75"/>
  <c r="F75"/>
  <c r="G74"/>
  <c r="F74"/>
  <c r="G73"/>
  <c r="F73"/>
  <c r="G72"/>
  <c r="F72"/>
  <c r="G69"/>
  <c r="G68"/>
  <c r="F69"/>
  <c r="G65"/>
  <c r="G64"/>
  <c r="F68"/>
  <c r="F65"/>
  <c r="G63"/>
  <c r="F64"/>
  <c r="G62"/>
  <c r="F63"/>
  <c r="G60"/>
  <c r="F62"/>
  <c r="G59"/>
  <c r="F60"/>
  <c r="G58"/>
  <c r="F58"/>
  <c r="F59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3"/>
  <c r="G43"/>
  <c r="F44"/>
  <c r="G44"/>
  <c r="F40"/>
  <c r="F41"/>
  <c r="F42"/>
  <c r="G38"/>
  <c r="G39"/>
  <c r="G40"/>
  <c r="G41"/>
  <c r="G42"/>
  <c r="F37"/>
  <c r="G37"/>
  <c r="G36"/>
  <c r="G35"/>
  <c r="F39"/>
  <c r="F38"/>
  <c r="F35"/>
  <c r="F36"/>
  <c r="G34"/>
  <c r="G33"/>
  <c r="F34"/>
  <c r="G32"/>
  <c r="F33"/>
  <c r="G31"/>
  <c r="L4" l="1"/>
  <c r="F32"/>
  <c r="F31"/>
  <c r="G27"/>
  <c r="G28"/>
  <c r="G29"/>
  <c r="G30"/>
  <c r="F29"/>
  <c r="F30"/>
  <c r="F28"/>
  <c r="F27"/>
  <c r="F26"/>
  <c r="G26"/>
  <c r="F25"/>
  <c r="G25"/>
  <c r="F24"/>
  <c r="G24"/>
  <c r="G23"/>
  <c r="F22"/>
  <c r="G22"/>
  <c r="F21"/>
  <c r="G21"/>
  <c r="F20"/>
  <c r="F19"/>
  <c r="F18"/>
  <c r="F17"/>
  <c r="F16"/>
  <c r="F15"/>
  <c r="F14"/>
  <c r="F13"/>
  <c r="F12"/>
  <c r="F11"/>
  <c r="F10"/>
  <c r="F9"/>
  <c r="F8"/>
  <c r="F7"/>
  <c r="G3"/>
  <c r="F4"/>
  <c r="F5"/>
  <c r="F6"/>
  <c r="F3"/>
  <c r="M3" l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l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</calcChain>
</file>

<file path=xl/comments1.xml><?xml version="1.0" encoding="utf-8"?>
<comments xmlns="http://schemas.openxmlformats.org/spreadsheetml/2006/main">
  <authors>
    <author>Łukasz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Łukasz:</t>
        </r>
        <r>
          <rPr>
            <sz val="9"/>
            <color indexed="81"/>
            <rFont val="Tahoma"/>
            <family val="2"/>
            <charset val="238"/>
          </rPr>
          <t xml:space="preserve">
Następny dzień po wygenerrowaniu sygnału (T+1)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 Inwestycja 3 oprócz wcześniejszych założeń uwzględnia także prowizje dla domów maklerskich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Wkład poczatkowy można dowolnie zmieniać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SII: </t>
        </r>
        <r>
          <rPr>
            <sz val="9"/>
            <color indexed="81"/>
            <rFont val="Tahoma"/>
            <family val="2"/>
            <charset val="238"/>
          </rPr>
          <t>wysokość stop lossa można dowolnie zmieniać. 
Zalecana wartość 3-5%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Nawet 0,19% prowizji na akcje dzięki zniżce dla członków SII. 
Zmieniaj wielkość prowizji i sprawdź jak wpływa na twoją stopę zwrotu</t>
        </r>
      </text>
    </comment>
  </commentList>
</comments>
</file>

<file path=xl/sharedStrings.xml><?xml version="1.0" encoding="utf-8"?>
<sst xmlns="http://schemas.openxmlformats.org/spreadsheetml/2006/main" count="718" uniqueCount="255">
  <si>
    <t>Sobieski</t>
  </si>
  <si>
    <t>Synthos</t>
  </si>
  <si>
    <t>Eko Export</t>
  </si>
  <si>
    <t>Stopa zwrotu 1 dzień</t>
  </si>
  <si>
    <t>Stopa zwrotu
3 dni</t>
  </si>
  <si>
    <t>Spółka</t>
  </si>
  <si>
    <t>Sygnał</t>
  </si>
  <si>
    <t>Stopa zwrotu
5 dni</t>
  </si>
  <si>
    <t>Millenium</t>
  </si>
  <si>
    <t>Amica</t>
  </si>
  <si>
    <t>Budimex</t>
  </si>
  <si>
    <t>Ipopema</t>
  </si>
  <si>
    <t>Marvipol</t>
  </si>
  <si>
    <t>Yawal</t>
  </si>
  <si>
    <t>przenikanie</t>
  </si>
  <si>
    <t>Odlewnie</t>
  </si>
  <si>
    <t>Kopex</t>
  </si>
  <si>
    <t>Action</t>
  </si>
  <si>
    <t>08Octava</t>
  </si>
  <si>
    <t xml:space="preserve">Echo </t>
  </si>
  <si>
    <t>Wawel</t>
  </si>
  <si>
    <t>Kruszwica</t>
  </si>
  <si>
    <t>Amrest</t>
  </si>
  <si>
    <t>Lena</t>
  </si>
  <si>
    <t>Impel</t>
  </si>
  <si>
    <t>Alma</t>
  </si>
  <si>
    <t>Arcus</t>
  </si>
  <si>
    <t>Sadowaya</t>
  </si>
  <si>
    <t>Relpol</t>
  </si>
  <si>
    <t>Stalprodukt</t>
  </si>
  <si>
    <t>EFH</t>
  </si>
  <si>
    <t>KOV</t>
  </si>
  <si>
    <t>objęcie hossy</t>
  </si>
  <si>
    <t>NFI Krezus</t>
  </si>
  <si>
    <t>Ferrum</t>
  </si>
  <si>
    <t>KSGAgro</t>
  </si>
  <si>
    <t>PEP</t>
  </si>
  <si>
    <t>NTTSystem</t>
  </si>
  <si>
    <t>ATM</t>
  </si>
  <si>
    <t>BZ WBK</t>
  </si>
  <si>
    <t>przecięcie kursu i SMA200</t>
  </si>
  <si>
    <t>CEZ</t>
  </si>
  <si>
    <t>PC Guard</t>
  </si>
  <si>
    <t>Apator</t>
  </si>
  <si>
    <t>Impexmetal</t>
  </si>
  <si>
    <t>TUP</t>
  </si>
  <si>
    <t>Atrem</t>
  </si>
  <si>
    <t>PZU</t>
  </si>
  <si>
    <t>Mieszko</t>
  </si>
  <si>
    <t>Qumaksek</t>
  </si>
  <si>
    <t>Armatura</t>
  </si>
  <si>
    <t>Comarch</t>
  </si>
  <si>
    <t>Jupiter</t>
  </si>
  <si>
    <t>Puławy</t>
  </si>
  <si>
    <t>Oponeo.pl</t>
  </si>
  <si>
    <t>Inter Cars</t>
  </si>
  <si>
    <t>Mediatel</t>
  </si>
  <si>
    <t>Rank Progress</t>
  </si>
  <si>
    <t>młot</t>
  </si>
  <si>
    <t>wolumen</t>
  </si>
  <si>
    <t>Hutmen</t>
  </si>
  <si>
    <t xml:space="preserve">kurs najwyższy od 6 m-cy </t>
  </si>
  <si>
    <t xml:space="preserve">młot </t>
  </si>
  <si>
    <t xml:space="preserve">przecięcie SMA15 i SMA45 </t>
  </si>
  <si>
    <t xml:space="preserve">przecięcie kursu i SMA200 </t>
  </si>
  <si>
    <t>spadająca gwiazda</t>
  </si>
  <si>
    <t>TPSA</t>
  </si>
  <si>
    <t>TVN</t>
  </si>
  <si>
    <t>CD RED</t>
  </si>
  <si>
    <t>Polimex MS</t>
  </si>
  <si>
    <t>IM Company</t>
  </si>
  <si>
    <t>Wojas</t>
  </si>
  <si>
    <t>Zelmer</t>
  </si>
  <si>
    <t>Mercor</t>
  </si>
  <si>
    <t>Kruk</t>
  </si>
  <si>
    <t>Warfama</t>
  </si>
  <si>
    <t>Grajewo</t>
  </si>
  <si>
    <t>Kernel</t>
  </si>
  <si>
    <t>Lotos</t>
  </si>
  <si>
    <t>CEDC</t>
  </si>
  <si>
    <t>Magellan</t>
  </si>
  <si>
    <t>MCI</t>
  </si>
  <si>
    <t>Ciech</t>
  </si>
  <si>
    <t>Zetkama</t>
  </si>
  <si>
    <t>MW Trade</t>
  </si>
  <si>
    <t>ABPL</t>
  </si>
  <si>
    <t>Kogenera</t>
  </si>
  <si>
    <t>Bank BPH</t>
  </si>
  <si>
    <t>Muza</t>
  </si>
  <si>
    <t>PKO BP</t>
  </si>
  <si>
    <t>Zamet</t>
  </si>
  <si>
    <t>Ropczyce</t>
  </si>
  <si>
    <t>Neuca</t>
  </si>
  <si>
    <t>Skyline</t>
  </si>
  <si>
    <t>Paged</t>
  </si>
  <si>
    <t>Famur</t>
  </si>
  <si>
    <t>Alterco</t>
  </si>
  <si>
    <t>Netia</t>
  </si>
  <si>
    <t>Kania</t>
  </si>
  <si>
    <t>Eurocash</t>
  </si>
  <si>
    <t>Azoty Tarnów</t>
  </si>
  <si>
    <t>Cormay</t>
  </si>
  <si>
    <t>Asseco</t>
  </si>
  <si>
    <t>ASBIS</t>
  </si>
  <si>
    <t>Pekao</t>
  </si>
  <si>
    <t>JSW</t>
  </si>
  <si>
    <t>Sanok</t>
  </si>
  <si>
    <t>Enelmed</t>
  </si>
  <si>
    <t>Silvano</t>
  </si>
  <si>
    <t>ING BSK</t>
  </si>
  <si>
    <t>Hawe</t>
  </si>
  <si>
    <t>Skotan</t>
  </si>
  <si>
    <t>ABC Data</t>
  </si>
  <si>
    <t>PKN Orlen</t>
  </si>
  <si>
    <t>Cognor</t>
  </si>
  <si>
    <t>Integropol</t>
  </si>
  <si>
    <t>GTC</t>
  </si>
  <si>
    <t>IDM SA</t>
  </si>
  <si>
    <t>Rovese</t>
  </si>
  <si>
    <t>Kredyt Bank</t>
  </si>
  <si>
    <t>Tauron</t>
  </si>
  <si>
    <t>PGE</t>
  </si>
  <si>
    <t>PGNIG</t>
  </si>
  <si>
    <t>1 sesja</t>
  </si>
  <si>
    <t>5 sesji</t>
  </si>
  <si>
    <t>3 sesje</t>
  </si>
  <si>
    <t>KGHM</t>
  </si>
  <si>
    <t>Data ATS</t>
  </si>
  <si>
    <t>Decora</t>
  </si>
  <si>
    <t>Stalexport</t>
  </si>
  <si>
    <t>Elektrotim</t>
  </si>
  <si>
    <t>Rafako</t>
  </si>
  <si>
    <t>Farmacol</t>
  </si>
  <si>
    <t>Lentex</t>
  </si>
  <si>
    <t>Cyfrowy Polsat</t>
  </si>
  <si>
    <t>Colian</t>
  </si>
  <si>
    <t>Orbis</t>
  </si>
  <si>
    <t>kapitał początkowy</t>
  </si>
  <si>
    <t>stop loss</t>
  </si>
  <si>
    <t>kupno</t>
  </si>
  <si>
    <t>sprzedaż</t>
  </si>
  <si>
    <t>prowizja</t>
  </si>
  <si>
    <t>reinwestowanie śródków</t>
  </si>
  <si>
    <t>tak</t>
  </si>
  <si>
    <t>Nazwa
spółki</t>
  </si>
  <si>
    <t xml:space="preserve"> przenikanie</t>
  </si>
  <si>
    <t>K2Internet</t>
  </si>
  <si>
    <t>URSUS</t>
  </si>
  <si>
    <t>LPP</t>
  </si>
  <si>
    <t>MERCOR</t>
  </si>
  <si>
    <t>Mostostal PLC</t>
  </si>
  <si>
    <t>ABM Solid</t>
  </si>
  <si>
    <t>GPW</t>
  </si>
  <si>
    <t>ENEA</t>
  </si>
  <si>
    <t>Energoins</t>
  </si>
  <si>
    <t>Alchemia</t>
  </si>
  <si>
    <t xml:space="preserve">Nr odcinka
</t>
  </si>
  <si>
    <t>Nr
odcinka</t>
  </si>
  <si>
    <t>Zastal</t>
  </si>
  <si>
    <t>MIN
(T+1)</t>
  </si>
  <si>
    <t>MIN
(do T+3)</t>
  </si>
  <si>
    <t>MIN
(do T+5)</t>
  </si>
  <si>
    <t>OPEN
(T+1)</t>
  </si>
  <si>
    <t>CLOSE
(T+1)</t>
  </si>
  <si>
    <t>MAX OBSUNIĘCIE KAPITAŁU 
(do T+3)</t>
  </si>
  <si>
    <t>MAX OBSUNIĘCIE KAPITAŁU
(T+1)</t>
  </si>
  <si>
    <t>MAX OBSUNIĘCIE KAPITAŁU 
(do T+5)</t>
  </si>
  <si>
    <t>CLOSE
(T)</t>
  </si>
  <si>
    <t>Data sygnału
(T)</t>
  </si>
  <si>
    <t>CLOSE
(T+3)</t>
  </si>
  <si>
    <t>STOPA ZWROTU (T+1)</t>
  </si>
  <si>
    <t>STOPA ZWROTU (T+3)</t>
  </si>
  <si>
    <t>STOPA ZWROTU (T+5)</t>
  </si>
  <si>
    <t>ETFSP500</t>
  </si>
  <si>
    <t>JW Construction</t>
  </si>
  <si>
    <t>CLOSE
(T+5)</t>
  </si>
  <si>
    <t xml:space="preserve">wolumen </t>
  </si>
  <si>
    <t>Kęty</t>
  </si>
  <si>
    <t>CCINT</t>
  </si>
  <si>
    <t>Handlowy</t>
  </si>
  <si>
    <t>Groclin</t>
  </si>
  <si>
    <t xml:space="preserve">BRE </t>
  </si>
  <si>
    <t>TRAVEL PL</t>
  </si>
  <si>
    <t>Izolacja</t>
  </si>
  <si>
    <t>Hydrotor</t>
  </si>
  <si>
    <t>UniCredit</t>
  </si>
  <si>
    <t>Orzeł Biały</t>
  </si>
  <si>
    <t>GreenEco</t>
  </si>
  <si>
    <t>Radpol</t>
  </si>
  <si>
    <t>Bogdanka</t>
  </si>
  <si>
    <t>Barlinek</t>
  </si>
  <si>
    <t>Wasko</t>
  </si>
  <si>
    <t>Kety</t>
  </si>
  <si>
    <t>Wielton</t>
  </si>
  <si>
    <t>Mirbud</t>
  </si>
  <si>
    <t>EkoExport</t>
  </si>
  <si>
    <t>Energopol</t>
  </si>
  <si>
    <t>po cenie zamknięcia w dniu wygenerowania sygnału</t>
  </si>
  <si>
    <t>Zwrot z inwestycji</t>
  </si>
  <si>
    <t>po cenie zamknięcia na 1, 3 lub 5 sesji</t>
  </si>
  <si>
    <t>Symulacja inwestycji - założenia</t>
  </si>
  <si>
    <t>Krakchem</t>
  </si>
  <si>
    <t>Petrolinvest</t>
  </si>
  <si>
    <t>Monnari</t>
  </si>
  <si>
    <t>222</t>
  </si>
  <si>
    <t>Astarta</t>
  </si>
  <si>
    <t>Polnord</t>
  </si>
  <si>
    <t>Workservice</t>
  </si>
  <si>
    <t>Sygnity</t>
  </si>
  <si>
    <t xml:space="preserve">kurs najniższy od 6 m-cy </t>
  </si>
  <si>
    <t>Prochem</t>
  </si>
  <si>
    <t>BOS</t>
  </si>
  <si>
    <t>Arctic</t>
  </si>
  <si>
    <t>Complex</t>
  </si>
  <si>
    <t>Cashflow</t>
  </si>
  <si>
    <t>Orcogroup</t>
  </si>
  <si>
    <t>CDProjekt</t>
  </si>
  <si>
    <t>ABCdata</t>
  </si>
  <si>
    <t>LCCORP</t>
  </si>
  <si>
    <t>Trakcja</t>
  </si>
  <si>
    <t>Bumech</t>
  </si>
  <si>
    <t>Libra</t>
  </si>
  <si>
    <t>Izostal</t>
  </si>
  <si>
    <t>najniższy kurs od 6 miesiecy</t>
  </si>
  <si>
    <t>Żywiec</t>
  </si>
  <si>
    <t>Intersport</t>
  </si>
  <si>
    <t>Pozbud</t>
  </si>
  <si>
    <t>Komputron</t>
  </si>
  <si>
    <t>ALMA</t>
  </si>
  <si>
    <t>KCI</t>
  </si>
  <si>
    <t>najniższy kurs od pół roku</t>
  </si>
  <si>
    <t>Asseco Poland</t>
  </si>
  <si>
    <t>Dragowski</t>
  </si>
  <si>
    <t>Euco</t>
  </si>
  <si>
    <t>Sanwil</t>
  </si>
  <si>
    <t>Koelner</t>
  </si>
  <si>
    <t>TauronPE</t>
  </si>
  <si>
    <t>Polmed</t>
  </si>
  <si>
    <t>Agroton</t>
  </si>
  <si>
    <t>Getin Noble</t>
  </si>
  <si>
    <t>Sfinks</t>
  </si>
  <si>
    <t>Agora</t>
  </si>
  <si>
    <t>DSS</t>
  </si>
  <si>
    <t>Redan</t>
  </si>
  <si>
    <t>KSG Agro</t>
  </si>
  <si>
    <t>Otmuchów</t>
  </si>
  <si>
    <t>Mostal Zabrze</t>
  </si>
  <si>
    <t>Ambra</t>
  </si>
  <si>
    <t>Instal Kraków</t>
  </si>
  <si>
    <t>Bakalland</t>
  </si>
  <si>
    <t>ACE</t>
  </si>
  <si>
    <t>Comp</t>
  </si>
  <si>
    <t>Resbud</t>
  </si>
  <si>
    <t>Coalenergy</t>
  </si>
  <si>
    <t>MWTrade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</si>
</sst>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%"/>
    <numFmt numFmtId="165" formatCode="#,##0\ &quot;zł&quot;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1"/>
      <color theme="1"/>
      <name val="Czcionka tekstu podstawowego"/>
    </font>
    <font>
      <sz val="11"/>
      <color theme="1"/>
      <name val="Czcionka tekstu podstawowego"/>
    </font>
    <font>
      <sz val="11"/>
      <name val="Czcionka tekstu podstawowego"/>
    </font>
    <font>
      <b/>
      <sz val="11"/>
      <name val="Czcionka tekstu podstawowego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/>
    <xf numFmtId="14" fontId="6" fillId="7" borderId="1" xfId="0" applyNumberFormat="1" applyFont="1" applyFill="1" applyBorder="1"/>
    <xf numFmtId="0" fontId="5" fillId="10" borderId="1" xfId="0" applyNumberFormat="1" applyFont="1" applyFill="1" applyBorder="1" applyAlignment="1">
      <alignment horizontal="center"/>
    </xf>
    <xf numFmtId="44" fontId="5" fillId="8" borderId="1" xfId="1" applyNumberFormat="1" applyFont="1" applyFill="1" applyBorder="1" applyAlignment="1">
      <alignment horizontal="center"/>
    </xf>
    <xf numFmtId="44" fontId="6" fillId="9" borderId="1" xfId="1" applyNumberFormat="1" applyFont="1" applyFill="1" applyBorder="1"/>
    <xf numFmtId="44" fontId="6" fillId="0" borderId="0" xfId="1" applyNumberFormat="1" applyFont="1"/>
    <xf numFmtId="0" fontId="5" fillId="11" borderId="1" xfId="0" applyFont="1" applyFill="1" applyBorder="1" applyAlignment="1">
      <alignment horizontal="left"/>
    </xf>
    <xf numFmtId="165" fontId="8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9" fontId="8" fillId="11" borderId="1" xfId="2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13" borderId="1" xfId="0" applyFont="1" applyFill="1" applyBorder="1"/>
    <xf numFmtId="0" fontId="0" fillId="12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5" fillId="1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3" borderId="1" xfId="2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14" fontId="6" fillId="7" borderId="9" xfId="0" applyNumberFormat="1" applyFont="1" applyFill="1" applyBorder="1"/>
    <xf numFmtId="0" fontId="2" fillId="4" borderId="3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/>
    <xf numFmtId="0" fontId="5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0" fillId="12" borderId="4" xfId="0" applyFill="1" applyBorder="1" applyAlignment="1">
      <alignment horizontal="center"/>
    </xf>
    <xf numFmtId="44" fontId="0" fillId="5" borderId="1" xfId="1" applyFont="1" applyFill="1" applyBorder="1" applyAlignment="1">
      <alignment horizontal="center" wrapText="1"/>
    </xf>
    <xf numFmtId="44" fontId="0" fillId="5" borderId="1" xfId="1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wrapText="1"/>
    </xf>
    <xf numFmtId="14" fontId="7" fillId="7" borderId="9" xfId="0" applyNumberFormat="1" applyFont="1" applyFill="1" applyBorder="1"/>
    <xf numFmtId="0" fontId="11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44" fontId="12" fillId="5" borderId="1" xfId="1" applyFont="1" applyFill="1" applyBorder="1" applyAlignment="1">
      <alignment horizontal="center" wrapText="1"/>
    </xf>
    <xf numFmtId="44" fontId="12" fillId="5" borderId="1" xfId="1" applyFont="1" applyFill="1" applyBorder="1" applyAlignment="1">
      <alignment horizontal="center"/>
    </xf>
    <xf numFmtId="0" fontId="13" fillId="13" borderId="4" xfId="0" applyFont="1" applyFill="1" applyBorder="1"/>
    <xf numFmtId="44" fontId="0" fillId="5" borderId="4" xfId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 wrapText="1"/>
    </xf>
    <xf numFmtId="164" fontId="0" fillId="14" borderId="4" xfId="0" applyNumberFormat="1" applyFill="1" applyBorder="1" applyAlignment="1">
      <alignment horizontal="center"/>
    </xf>
    <xf numFmtId="164" fontId="14" fillId="14" borderId="4" xfId="2" applyNumberFormat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wrapText="1"/>
    </xf>
    <xf numFmtId="44" fontId="12" fillId="6" borderId="1" xfId="1" applyFont="1" applyFill="1" applyBorder="1" applyAlignment="1">
      <alignment horizontal="center" wrapText="1"/>
    </xf>
    <xf numFmtId="44" fontId="9" fillId="6" borderId="1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44" fontId="0" fillId="15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 wrapText="1"/>
    </xf>
    <xf numFmtId="44" fontId="9" fillId="15" borderId="1" xfId="1" applyFont="1" applyFill="1" applyBorder="1" applyAlignment="1">
      <alignment horizontal="center"/>
    </xf>
    <xf numFmtId="44" fontId="12" fillId="15" borderId="1" xfId="1" applyFont="1" applyFill="1" applyBorder="1" applyAlignment="1">
      <alignment horizontal="center" wrapText="1"/>
    </xf>
    <xf numFmtId="44" fontId="12" fillId="15" borderId="1" xfId="1" applyFont="1" applyFill="1" applyBorder="1" applyAlignment="1">
      <alignment horizontal="center"/>
    </xf>
    <xf numFmtId="44" fontId="9" fillId="15" borderId="4" xfId="1" applyFont="1" applyFill="1" applyBorder="1" applyAlignment="1">
      <alignment horizontal="center"/>
    </xf>
    <xf numFmtId="44" fontId="0" fillId="15" borderId="4" xfId="1" applyFont="1" applyFill="1" applyBorder="1" applyAlignment="1">
      <alignment horizontal="center"/>
    </xf>
    <xf numFmtId="0" fontId="13" fillId="13" borderId="1" xfId="0" applyFont="1" applyFill="1" applyBorder="1"/>
    <xf numFmtId="164" fontId="14" fillId="14" borderId="1" xfId="2" applyNumberFormat="1" applyFont="1" applyFill="1" applyBorder="1" applyAlignment="1">
      <alignment horizontal="center" wrapText="1"/>
    </xf>
    <xf numFmtId="164" fontId="14" fillId="3" borderId="1" xfId="2" applyNumberFormat="1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164" fontId="14" fillId="3" borderId="4" xfId="2" applyNumberFormat="1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 wrapText="1"/>
    </xf>
    <xf numFmtId="164" fontId="6" fillId="2" borderId="1" xfId="2" applyNumberFormat="1" applyFont="1" applyFill="1" applyBorder="1" applyAlignment="1">
      <alignment horizontal="right" wrapText="1"/>
    </xf>
    <xf numFmtId="164" fontId="6" fillId="5" borderId="1" xfId="2" applyNumberFormat="1" applyFont="1" applyFill="1" applyBorder="1" applyAlignment="1">
      <alignment horizontal="right" wrapText="1"/>
    </xf>
    <xf numFmtId="0" fontId="16" fillId="13" borderId="4" xfId="0" applyFont="1" applyFill="1" applyBorder="1"/>
    <xf numFmtId="0" fontId="9" fillId="0" borderId="0" xfId="0" applyFont="1"/>
    <xf numFmtId="0" fontId="9" fillId="0" borderId="0" xfId="0" applyFont="1" applyBorder="1"/>
    <xf numFmtId="0" fontId="10" fillId="12" borderId="4" xfId="0" applyNumberFormat="1" applyFont="1" applyFill="1" applyBorder="1" applyAlignment="1">
      <alignment horizontal="center"/>
    </xf>
    <xf numFmtId="0" fontId="2" fillId="13" borderId="0" xfId="0" applyFont="1" applyFill="1"/>
    <xf numFmtId="0" fontId="17" fillId="1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2" xfId="0" applyBorder="1"/>
    <xf numFmtId="44" fontId="5" fillId="3" borderId="1" xfId="1" applyNumberFormat="1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yyyy/mm/dd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00B0F0"/>
          <bgColor rgb="FF000000"/>
        </patternFill>
      </fill>
    </dxf>
  </dxfs>
  <tableStyles count="0" defaultTableStyle="TableStyleMedium9" defaultPivotStyle="PivotStyleLight16"/>
  <colors>
    <mruColors>
      <color rgb="FFFF5050"/>
      <color rgb="FFFFFF99"/>
      <color rgb="FFFFFF66"/>
      <color rgb="FF00FF00"/>
      <color rgb="FF2E89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P340" totalsRowShown="0" headerRowDxfId="18" headerRowBorderDxfId="17" tableBorderDxfId="16" totalsRowBorderDxfId="15">
  <autoFilter ref="A1:P340"/>
  <tableColumns count="16">
    <tableColumn id="1" name="Data sygnału_x000a_(T)" dataDxfId="14"/>
    <tableColumn id="2" name="Nr_x000a_odcinka" dataDxfId="13"/>
    <tableColumn id="3" name="Spółka"/>
    <tableColumn id="4" name="Sygnał" dataDxfId="12"/>
    <tableColumn id="5" name="CLOSE_x000a_(T)" dataDxfId="11" dataCellStyle="Walutowy"/>
    <tableColumn id="12" name="OPEN_x000a_(T+1)" dataDxfId="10" dataCellStyle="Walutowy"/>
    <tableColumn id="6" name="MIN_x000a_(T+1)" dataDxfId="9" dataCellStyle="Walutowy"/>
    <tableColumn id="7" name="MIN_x000a_(do T+3)" dataDxfId="8" dataCellStyle="Walutowy"/>
    <tableColumn id="8" name="MIN_x000a_(do T+5)" dataDxfId="7" dataCellStyle="Walutowy"/>
    <tableColumn id="13" name="CLOSE_x000a_(T+1)" dataDxfId="6" dataCellStyle="Walutowy"/>
    <tableColumn id="14" name="CLOSE_x000a_(T+3)" dataDxfId="5" dataCellStyle="Walutowy"/>
    <tableColumn id="15" name="CLOSE_x000a_(T+5)" dataDxfId="4" dataCellStyle="Walutowy"/>
    <tableColumn id="9" name="MAX OBSUNIĘCIE KAPITAŁU_x000a_(T+1)" dataDxfId="3" dataCellStyle="Procentowy"/>
    <tableColumn id="10" name="MAX OBSUNIĘCIE KAPITAŁU _x000a_(do T+3)" dataDxfId="2" dataCellStyle="Procentowy">
      <calculatedColumnFormula>H2/F2-1</calculatedColumnFormula>
    </tableColumn>
    <tableColumn id="11" name="MAX OBSUNIĘCIE KAPITAŁU _x000a_(do T+5)" dataDxfId="1" dataCellStyle="Procentowy">
      <calculatedColumnFormula>I2/F2-1</calculatedColumnFormula>
    </tableColumn>
    <tableColumn id="16" name="STOPA ZWROTU (T+1)" dataDxfId="0" dataCellStyle="Procentowy">
      <calculatedColumnFormula>(J2-F2)/F2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0"/>
  <sheetViews>
    <sheetView tabSelected="1" zoomScaleNormal="100" workbookViewId="0">
      <pane ySplit="1" topLeftCell="A320" activePane="bottomLeft" state="frozen"/>
      <selection activeCell="E1" sqref="E1"/>
      <selection pane="bottomLeft" activeCell="E341" sqref="E341"/>
    </sheetView>
  </sheetViews>
  <sheetFormatPr defaultRowHeight="14.25"/>
  <cols>
    <col min="1" max="1" width="11.25" customWidth="1"/>
    <col min="2" max="2" width="10.375" customWidth="1"/>
    <col min="3" max="3" width="14.125" customWidth="1"/>
    <col min="4" max="4" width="25.5" customWidth="1"/>
    <col min="5" max="5" width="11.375" customWidth="1"/>
    <col min="6" max="6" width="11.5" customWidth="1"/>
    <col min="7" max="9" width="11.625" customWidth="1"/>
    <col min="10" max="10" width="11.75" customWidth="1"/>
    <col min="11" max="11" width="11.5" customWidth="1"/>
    <col min="12" max="12" width="10" customWidth="1"/>
    <col min="13" max="13" width="13.25" hidden="1" customWidth="1"/>
    <col min="14" max="14" width="13.875" hidden="1" customWidth="1"/>
    <col min="15" max="15" width="12.875" hidden="1" customWidth="1"/>
    <col min="16" max="16" width="11.75" customWidth="1"/>
    <col min="17" max="18" width="9" customWidth="1"/>
    <col min="21" max="23" width="21.375" customWidth="1"/>
    <col min="24" max="16384" width="9" style="30"/>
  </cols>
  <sheetData>
    <row r="1" spans="1:23" s="29" customFormat="1" ht="61.5" customHeight="1">
      <c r="A1" s="32" t="s">
        <v>168</v>
      </c>
      <c r="B1" s="26" t="s">
        <v>157</v>
      </c>
      <c r="C1" s="27" t="s">
        <v>5</v>
      </c>
      <c r="D1" s="27" t="s">
        <v>6</v>
      </c>
      <c r="E1" s="40" t="s">
        <v>167</v>
      </c>
      <c r="F1" s="40" t="s">
        <v>162</v>
      </c>
      <c r="G1" s="40" t="s">
        <v>159</v>
      </c>
      <c r="H1" s="40" t="s">
        <v>160</v>
      </c>
      <c r="I1" s="40" t="s">
        <v>161</v>
      </c>
      <c r="J1" s="41" t="s">
        <v>163</v>
      </c>
      <c r="K1" s="41" t="s">
        <v>169</v>
      </c>
      <c r="L1" s="41" t="s">
        <v>175</v>
      </c>
      <c r="M1" s="27" t="s">
        <v>165</v>
      </c>
      <c r="N1" s="27" t="s">
        <v>164</v>
      </c>
      <c r="O1" s="27" t="s">
        <v>166</v>
      </c>
      <c r="P1" s="27" t="s">
        <v>170</v>
      </c>
      <c r="Q1" s="85" t="s">
        <v>171</v>
      </c>
      <c r="R1" s="85" t="s">
        <v>172</v>
      </c>
    </row>
    <row r="2" spans="1:23" ht="15.75">
      <c r="A2" s="31">
        <v>40912</v>
      </c>
      <c r="B2" s="23">
        <v>1</v>
      </c>
      <c r="C2" s="13" t="s">
        <v>0</v>
      </c>
      <c r="D2" s="19" t="s">
        <v>61</v>
      </c>
      <c r="E2" s="60">
        <v>264</v>
      </c>
      <c r="F2" s="53">
        <v>260</v>
      </c>
      <c r="G2" s="37">
        <v>260</v>
      </c>
      <c r="H2" s="37">
        <v>260</v>
      </c>
      <c r="I2" s="37">
        <v>260</v>
      </c>
      <c r="J2" s="60">
        <v>310</v>
      </c>
      <c r="K2" s="60">
        <v>303.5</v>
      </c>
      <c r="L2" s="60">
        <v>315</v>
      </c>
      <c r="M2" s="50">
        <f>G2/F2-1</f>
        <v>0</v>
      </c>
      <c r="N2" s="50">
        <f t="shared" ref="N2:N33" si="0">H2/F2-1</f>
        <v>0</v>
      </c>
      <c r="O2" s="50">
        <f t="shared" ref="O2:O33" si="1">I2/F2-1</f>
        <v>0</v>
      </c>
      <c r="P2" s="25">
        <f>(J2-F2)/F2</f>
        <v>0.19230769230769232</v>
      </c>
      <c r="Q2" s="24">
        <f t="shared" ref="Q2:Q65" si="2">(K2-$F2)/$F2</f>
        <v>0.1673076923076923</v>
      </c>
      <c r="R2" s="28">
        <f t="shared" ref="R2:R65" si="3">(L2-$F2)/$F2</f>
        <v>0.21153846153846154</v>
      </c>
      <c r="S2" s="30"/>
      <c r="T2" s="30"/>
      <c r="U2" s="30"/>
      <c r="V2" s="30"/>
      <c r="W2" s="30"/>
    </row>
    <row r="3" spans="1:23" ht="15.75">
      <c r="A3" s="31">
        <v>40913</v>
      </c>
      <c r="B3" s="23">
        <v>2</v>
      </c>
      <c r="C3" s="13" t="s">
        <v>173</v>
      </c>
      <c r="D3" s="19" t="s">
        <v>61</v>
      </c>
      <c r="E3" s="60">
        <v>45.21</v>
      </c>
      <c r="F3" s="53">
        <v>49.39</v>
      </c>
      <c r="G3" s="37">
        <v>45.51</v>
      </c>
      <c r="H3" s="37">
        <v>45.5</v>
      </c>
      <c r="I3" s="37">
        <v>44.9</v>
      </c>
      <c r="J3" s="60">
        <v>45.51</v>
      </c>
      <c r="K3" s="60">
        <v>45.5</v>
      </c>
      <c r="L3" s="60">
        <v>45.02</v>
      </c>
      <c r="M3" s="50">
        <f t="shared" ref="M3:M33" si="4">G3/F3-1</f>
        <v>-7.8558412634136543E-2</v>
      </c>
      <c r="N3" s="50">
        <f t="shared" si="0"/>
        <v>-7.8760882769791429E-2</v>
      </c>
      <c r="O3" s="50">
        <f t="shared" si="1"/>
        <v>-9.0909090909090939E-2</v>
      </c>
      <c r="P3" s="25">
        <f t="shared" ref="P3:P66" si="5">(J3-F3)/F3</f>
        <v>-7.8558412634136515E-2</v>
      </c>
      <c r="Q3" s="24">
        <f t="shared" si="2"/>
        <v>-7.8760882769791471E-2</v>
      </c>
      <c r="R3" s="28">
        <f t="shared" si="3"/>
        <v>-8.8479449281230971E-2</v>
      </c>
      <c r="S3" s="30"/>
      <c r="T3" s="30"/>
      <c r="U3" s="30"/>
      <c r="V3" s="30"/>
      <c r="W3" s="30"/>
    </row>
    <row r="4" spans="1:23" ht="15.75">
      <c r="A4" s="31">
        <v>40917</v>
      </c>
      <c r="B4" s="23">
        <v>3</v>
      </c>
      <c r="C4" s="13" t="s">
        <v>1</v>
      </c>
      <c r="D4" s="19" t="s">
        <v>62</v>
      </c>
      <c r="E4" s="60">
        <v>4.3</v>
      </c>
      <c r="F4" s="53">
        <v>4.29</v>
      </c>
      <c r="G4" s="37">
        <v>4.22</v>
      </c>
      <c r="H4" s="37">
        <v>4.22</v>
      </c>
      <c r="I4" s="37">
        <v>4.22</v>
      </c>
      <c r="J4" s="60">
        <v>4.25</v>
      </c>
      <c r="K4" s="60">
        <v>4.42</v>
      </c>
      <c r="L4" s="60">
        <v>4.4000000000000004</v>
      </c>
      <c r="M4" s="50">
        <f t="shared" si="4"/>
        <v>-1.6317016317016431E-2</v>
      </c>
      <c r="N4" s="50">
        <f>H4/F4-1</f>
        <v>-1.6317016317016431E-2</v>
      </c>
      <c r="O4" s="50">
        <f t="shared" si="1"/>
        <v>-1.6317016317016431E-2</v>
      </c>
      <c r="P4" s="25">
        <f t="shared" si="5"/>
        <v>-9.3240093240093327E-3</v>
      </c>
      <c r="Q4" s="24">
        <f t="shared" si="2"/>
        <v>3.030303030303028E-2</v>
      </c>
      <c r="R4" s="28">
        <f t="shared" si="3"/>
        <v>2.5641025641025716E-2</v>
      </c>
      <c r="S4" s="30"/>
      <c r="T4" s="30"/>
      <c r="U4" s="30"/>
      <c r="V4" s="30"/>
      <c r="W4" s="30"/>
    </row>
    <row r="5" spans="1:23" ht="15.75">
      <c r="A5" s="31">
        <v>40918</v>
      </c>
      <c r="B5" s="23">
        <v>4</v>
      </c>
      <c r="C5" s="13" t="s">
        <v>2</v>
      </c>
      <c r="D5" s="19" t="s">
        <v>61</v>
      </c>
      <c r="E5" s="60">
        <v>8.6999999999999993</v>
      </c>
      <c r="F5" s="53">
        <v>8.8800000000000008</v>
      </c>
      <c r="G5" s="37">
        <v>8.8800000000000008</v>
      </c>
      <c r="H5" s="37">
        <v>8.8800000000000008</v>
      </c>
      <c r="I5" s="37">
        <v>8.8800000000000008</v>
      </c>
      <c r="J5" s="60">
        <v>9.61</v>
      </c>
      <c r="K5" s="60">
        <v>9.58</v>
      </c>
      <c r="L5" s="60">
        <v>10.98</v>
      </c>
      <c r="M5" s="50">
        <f t="shared" si="4"/>
        <v>0</v>
      </c>
      <c r="N5" s="50">
        <f t="shared" si="0"/>
        <v>0</v>
      </c>
      <c r="O5" s="50">
        <f t="shared" si="1"/>
        <v>0</v>
      </c>
      <c r="P5" s="25">
        <f t="shared" si="5"/>
        <v>8.2207207207207048E-2</v>
      </c>
      <c r="Q5" s="24">
        <f t="shared" si="2"/>
        <v>7.8828828828828745E-2</v>
      </c>
      <c r="R5" s="28">
        <f t="shared" si="3"/>
        <v>0.23648648648648643</v>
      </c>
      <c r="S5" s="30"/>
      <c r="T5" s="30"/>
      <c r="U5" s="30"/>
      <c r="V5" s="30"/>
      <c r="W5" s="30"/>
    </row>
    <row r="6" spans="1:23" ht="15.75">
      <c r="A6" s="31">
        <v>40919</v>
      </c>
      <c r="B6" s="23">
        <v>5</v>
      </c>
      <c r="C6" s="13" t="s">
        <v>67</v>
      </c>
      <c r="D6" s="19" t="s">
        <v>63</v>
      </c>
      <c r="E6" s="60">
        <v>9.68</v>
      </c>
      <c r="F6" s="53">
        <v>9.7200000000000006</v>
      </c>
      <c r="G6" s="37">
        <v>9.6300000000000008</v>
      </c>
      <c r="H6" s="37">
        <v>9.6300000000000008</v>
      </c>
      <c r="I6" s="37">
        <v>9.6300000000000008</v>
      </c>
      <c r="J6" s="60">
        <v>9.94</v>
      </c>
      <c r="K6" s="60">
        <v>9.85</v>
      </c>
      <c r="L6" s="60">
        <v>10.119999999999999</v>
      </c>
      <c r="M6" s="50">
        <f t="shared" si="4"/>
        <v>-9.2592592592591894E-3</v>
      </c>
      <c r="N6" s="50">
        <f t="shared" si="0"/>
        <v>-9.2592592592591894E-3</v>
      </c>
      <c r="O6" s="50">
        <f t="shared" si="1"/>
        <v>-9.2592592592591894E-3</v>
      </c>
      <c r="P6" s="25">
        <f t="shared" si="5"/>
        <v>2.2633744855966961E-2</v>
      </c>
      <c r="Q6" s="24">
        <f t="shared" si="2"/>
        <v>1.3374485596707716E-2</v>
      </c>
      <c r="R6" s="28">
        <f t="shared" si="3"/>
        <v>4.1152263374485451E-2</v>
      </c>
      <c r="S6" s="30"/>
      <c r="T6" s="30"/>
      <c r="U6" s="30"/>
      <c r="V6" s="30"/>
      <c r="W6" s="30"/>
    </row>
    <row r="7" spans="1:23" ht="15.75">
      <c r="A7" s="31">
        <v>40920</v>
      </c>
      <c r="B7" s="23">
        <v>6</v>
      </c>
      <c r="C7" s="13" t="s">
        <v>18</v>
      </c>
      <c r="D7" s="19" t="s">
        <v>61</v>
      </c>
      <c r="E7" s="61">
        <v>3.48</v>
      </c>
      <c r="F7" s="54">
        <v>3.5</v>
      </c>
      <c r="G7" s="38">
        <v>3.42</v>
      </c>
      <c r="H7" s="38">
        <v>3.42</v>
      </c>
      <c r="I7" s="38">
        <v>3.35</v>
      </c>
      <c r="J7" s="60">
        <v>3.47</v>
      </c>
      <c r="K7" s="60">
        <v>3.45</v>
      </c>
      <c r="L7" s="60">
        <v>3.4</v>
      </c>
      <c r="M7" s="50">
        <f t="shared" si="4"/>
        <v>-2.2857142857142909E-2</v>
      </c>
      <c r="N7" s="50">
        <f t="shared" si="0"/>
        <v>-2.2857142857142909E-2</v>
      </c>
      <c r="O7" s="50">
        <f>I7/F7-1</f>
        <v>-4.2857142857142816E-2</v>
      </c>
      <c r="P7" s="25">
        <f t="shared" si="5"/>
        <v>-8.5714285714285163E-3</v>
      </c>
      <c r="Q7" s="24">
        <f t="shared" si="2"/>
        <v>-1.4285714285714235E-2</v>
      </c>
      <c r="R7" s="28">
        <f t="shared" si="3"/>
        <v>-2.8571428571428598E-2</v>
      </c>
      <c r="S7" s="30"/>
      <c r="T7" s="30"/>
      <c r="U7" s="30"/>
      <c r="V7" s="30"/>
      <c r="W7" s="30"/>
    </row>
    <row r="8" spans="1:23" ht="15.75">
      <c r="A8" s="31">
        <v>40921</v>
      </c>
      <c r="B8" s="23">
        <v>7</v>
      </c>
      <c r="C8" s="13" t="s">
        <v>37</v>
      </c>
      <c r="D8" s="19" t="s">
        <v>61</v>
      </c>
      <c r="E8" s="60">
        <v>0.87</v>
      </c>
      <c r="F8" s="53">
        <v>0.84</v>
      </c>
      <c r="G8" s="37">
        <v>0.8</v>
      </c>
      <c r="H8" s="37">
        <v>0.8</v>
      </c>
      <c r="I8" s="37">
        <v>0.78</v>
      </c>
      <c r="J8" s="60">
        <v>0.96</v>
      </c>
      <c r="K8" s="61">
        <v>0.85</v>
      </c>
      <c r="L8" s="61">
        <v>0.82</v>
      </c>
      <c r="M8" s="50">
        <f t="shared" si="4"/>
        <v>-4.7619047619047561E-2</v>
      </c>
      <c r="N8" s="50">
        <f t="shared" si="0"/>
        <v>-4.7619047619047561E-2</v>
      </c>
      <c r="O8" s="50">
        <f t="shared" si="1"/>
        <v>-7.1428571428571397E-2</v>
      </c>
      <c r="P8" s="25">
        <f t="shared" si="5"/>
        <v>0.14285714285714285</v>
      </c>
      <c r="Q8" s="24">
        <f t="shared" si="2"/>
        <v>1.1904761904761916E-2</v>
      </c>
      <c r="R8" s="28">
        <f t="shared" si="3"/>
        <v>-2.3809523809523832E-2</v>
      </c>
      <c r="S8" s="30"/>
      <c r="T8" s="30"/>
      <c r="U8" s="30"/>
      <c r="V8" s="30"/>
      <c r="W8" s="30"/>
    </row>
    <row r="9" spans="1:23" ht="15.75">
      <c r="A9" s="31">
        <v>40924</v>
      </c>
      <c r="B9" s="23">
        <v>8</v>
      </c>
      <c r="C9" s="13" t="s">
        <v>68</v>
      </c>
      <c r="D9" s="19" t="s">
        <v>63</v>
      </c>
      <c r="E9" s="60">
        <v>5.13</v>
      </c>
      <c r="F9" s="53">
        <v>5.18</v>
      </c>
      <c r="G9" s="37">
        <v>5.13</v>
      </c>
      <c r="H9" s="37">
        <v>5.13</v>
      </c>
      <c r="I9" s="37">
        <v>5.13</v>
      </c>
      <c r="J9" s="60">
        <v>5.21</v>
      </c>
      <c r="K9" s="61">
        <v>5.25</v>
      </c>
      <c r="L9" s="61">
        <v>5.95</v>
      </c>
      <c r="M9" s="50">
        <f t="shared" si="4"/>
        <v>-9.6525096525096332E-3</v>
      </c>
      <c r="N9" s="50">
        <f t="shared" si="0"/>
        <v>-9.6525096525096332E-3</v>
      </c>
      <c r="O9" s="50">
        <f t="shared" si="1"/>
        <v>-9.6525096525096332E-3</v>
      </c>
      <c r="P9" s="25">
        <f t="shared" si="5"/>
        <v>5.7915057915058398E-3</v>
      </c>
      <c r="Q9" s="24">
        <f t="shared" si="2"/>
        <v>1.351351351351357E-2</v>
      </c>
      <c r="R9" s="28">
        <f t="shared" si="3"/>
        <v>0.14864864864864874</v>
      </c>
      <c r="S9" s="30"/>
      <c r="T9" s="30"/>
      <c r="U9" s="30"/>
      <c r="V9" s="30"/>
      <c r="W9" s="30"/>
    </row>
    <row r="10" spans="1:23" ht="15.75">
      <c r="A10" s="31">
        <v>40925</v>
      </c>
      <c r="B10" s="23">
        <v>9</v>
      </c>
      <c r="C10" s="13" t="s">
        <v>19</v>
      </c>
      <c r="D10" s="19" t="s">
        <v>63</v>
      </c>
      <c r="E10" s="62">
        <v>3.59</v>
      </c>
      <c r="F10" s="55">
        <v>3.59</v>
      </c>
      <c r="G10" s="42">
        <v>3.52</v>
      </c>
      <c r="H10" s="42">
        <v>3.52</v>
      </c>
      <c r="I10" s="42">
        <v>3.52</v>
      </c>
      <c r="J10" s="62">
        <v>3.61</v>
      </c>
      <c r="K10" s="63">
        <v>3.75</v>
      </c>
      <c r="L10" s="63">
        <v>3.78</v>
      </c>
      <c r="M10" s="50">
        <f t="shared" si="4"/>
        <v>-1.9498607242339761E-2</v>
      </c>
      <c r="N10" s="50">
        <f t="shared" si="0"/>
        <v>-1.9498607242339761E-2</v>
      </c>
      <c r="O10" s="50">
        <f t="shared" si="1"/>
        <v>-1.9498607242339761E-2</v>
      </c>
      <c r="P10" s="25">
        <f t="shared" si="5"/>
        <v>5.5710306406685289E-3</v>
      </c>
      <c r="Q10" s="24">
        <f t="shared" si="2"/>
        <v>4.4568245125348231E-2</v>
      </c>
      <c r="R10" s="28">
        <f t="shared" si="3"/>
        <v>5.292479108635096E-2</v>
      </c>
      <c r="S10" s="30"/>
      <c r="T10" s="30"/>
      <c r="U10" s="30"/>
      <c r="V10" s="30"/>
      <c r="W10" s="30"/>
    </row>
    <row r="11" spans="1:23" ht="15.75">
      <c r="A11" s="43">
        <v>40926</v>
      </c>
      <c r="B11" s="44">
        <v>10</v>
      </c>
      <c r="C11" s="22" t="s">
        <v>8</v>
      </c>
      <c r="D11" s="19" t="s">
        <v>63</v>
      </c>
      <c r="E11" s="62">
        <v>3.82</v>
      </c>
      <c r="F11" s="55">
        <v>3.85</v>
      </c>
      <c r="G11" s="42">
        <v>3.77</v>
      </c>
      <c r="H11" s="42">
        <v>3.77</v>
      </c>
      <c r="I11" s="42">
        <v>3.77</v>
      </c>
      <c r="J11" s="62">
        <v>3.85</v>
      </c>
      <c r="K11" s="63">
        <v>4.0199999999999996</v>
      </c>
      <c r="L11" s="63">
        <v>4.17</v>
      </c>
      <c r="M11" s="50">
        <f t="shared" si="4"/>
        <v>-2.0779220779220786E-2</v>
      </c>
      <c r="N11" s="50">
        <f t="shared" si="0"/>
        <v>-2.0779220779220786E-2</v>
      </c>
      <c r="O11" s="50">
        <f t="shared" si="1"/>
        <v>-2.0779220779220786E-2</v>
      </c>
      <c r="P11" s="25">
        <f t="shared" si="5"/>
        <v>0</v>
      </c>
      <c r="Q11" s="24">
        <f t="shared" si="2"/>
        <v>4.4155844155844018E-2</v>
      </c>
      <c r="R11" s="28">
        <f t="shared" si="3"/>
        <v>8.3116883116883075E-2</v>
      </c>
      <c r="S11" s="30"/>
      <c r="T11" s="30"/>
      <c r="U11" s="30"/>
      <c r="V11" s="30"/>
      <c r="W11" s="30"/>
    </row>
    <row r="12" spans="1:23" ht="15.75">
      <c r="A12" s="31">
        <v>40927</v>
      </c>
      <c r="B12" s="44">
        <v>11</v>
      </c>
      <c r="C12" s="22" t="s">
        <v>9</v>
      </c>
      <c r="D12" s="19" t="s">
        <v>61</v>
      </c>
      <c r="E12" s="62">
        <v>34.65</v>
      </c>
      <c r="F12" s="55">
        <v>34.4</v>
      </c>
      <c r="G12" s="42">
        <v>33.65</v>
      </c>
      <c r="H12" s="42">
        <v>33.65</v>
      </c>
      <c r="I12" s="42">
        <v>33.65</v>
      </c>
      <c r="J12" s="62">
        <v>34.200000000000003</v>
      </c>
      <c r="K12" s="63">
        <v>34</v>
      </c>
      <c r="L12" s="63">
        <v>34</v>
      </c>
      <c r="M12" s="50">
        <f t="shared" si="4"/>
        <v>-2.1802325581395388E-2</v>
      </c>
      <c r="N12" s="50">
        <f t="shared" si="0"/>
        <v>-2.1802325581395388E-2</v>
      </c>
      <c r="O12" s="50">
        <f t="shared" si="1"/>
        <v>-2.1802325581395388E-2</v>
      </c>
      <c r="P12" s="25">
        <f t="shared" si="5"/>
        <v>-5.8139534883719689E-3</v>
      </c>
      <c r="Q12" s="24">
        <f t="shared" si="2"/>
        <v>-1.1627906976744146E-2</v>
      </c>
      <c r="R12" s="28">
        <f t="shared" si="3"/>
        <v>-1.1627906976744146E-2</v>
      </c>
      <c r="S12" s="30"/>
      <c r="T12" s="30"/>
      <c r="U12" s="30"/>
      <c r="V12" s="30"/>
      <c r="W12" s="30"/>
    </row>
    <row r="13" spans="1:23" ht="15.75">
      <c r="A13" s="43">
        <v>40928</v>
      </c>
      <c r="B13" s="44">
        <v>12</v>
      </c>
      <c r="C13" s="22" t="s">
        <v>10</v>
      </c>
      <c r="D13" s="19" t="s">
        <v>62</v>
      </c>
      <c r="E13" s="62">
        <v>79</v>
      </c>
      <c r="F13" s="55">
        <v>79.3</v>
      </c>
      <c r="G13" s="42">
        <v>79.3</v>
      </c>
      <c r="H13" s="42">
        <v>79</v>
      </c>
      <c r="I13" s="42">
        <v>79</v>
      </c>
      <c r="J13" s="62">
        <v>81</v>
      </c>
      <c r="K13" s="63">
        <v>80.900000000000006</v>
      </c>
      <c r="L13" s="63">
        <v>82</v>
      </c>
      <c r="M13" s="50">
        <f t="shared" si="4"/>
        <v>0</v>
      </c>
      <c r="N13" s="50">
        <f t="shared" si="0"/>
        <v>-3.7831021437578771E-3</v>
      </c>
      <c r="O13" s="50">
        <f t="shared" si="1"/>
        <v>-3.7831021437578771E-3</v>
      </c>
      <c r="P13" s="25">
        <f t="shared" si="5"/>
        <v>2.143757881462803E-2</v>
      </c>
      <c r="Q13" s="24">
        <f t="shared" si="2"/>
        <v>2.0176544766708809E-2</v>
      </c>
      <c r="R13" s="28">
        <f t="shared" si="3"/>
        <v>3.404791929382097E-2</v>
      </c>
      <c r="S13" s="30"/>
      <c r="T13" s="30"/>
      <c r="U13" s="30"/>
      <c r="V13" s="30"/>
      <c r="W13" s="30"/>
    </row>
    <row r="14" spans="1:23" ht="15.75">
      <c r="A14" s="43">
        <v>40931</v>
      </c>
      <c r="B14" s="44">
        <v>13</v>
      </c>
      <c r="C14" s="22" t="s">
        <v>11</v>
      </c>
      <c r="D14" s="19" t="s">
        <v>63</v>
      </c>
      <c r="E14" s="62">
        <v>9.1999999999999993</v>
      </c>
      <c r="F14" s="55">
        <v>8.82</v>
      </c>
      <c r="G14" s="42">
        <v>8.82</v>
      </c>
      <c r="H14" s="42">
        <v>8.82</v>
      </c>
      <c r="I14" s="42">
        <v>8.82</v>
      </c>
      <c r="J14" s="62">
        <v>9.1999999999999993</v>
      </c>
      <c r="K14" s="63">
        <v>9.49</v>
      </c>
      <c r="L14" s="63">
        <v>10.199999999999999</v>
      </c>
      <c r="M14" s="50">
        <f t="shared" si="4"/>
        <v>0</v>
      </c>
      <c r="N14" s="50">
        <f t="shared" si="0"/>
        <v>0</v>
      </c>
      <c r="O14" s="50">
        <f t="shared" si="1"/>
        <v>0</v>
      </c>
      <c r="P14" s="25">
        <f t="shared" si="5"/>
        <v>4.3083900226757253E-2</v>
      </c>
      <c r="Q14" s="24">
        <f t="shared" si="2"/>
        <v>7.596371882086167E-2</v>
      </c>
      <c r="R14" s="28">
        <f t="shared" si="3"/>
        <v>0.15646258503401347</v>
      </c>
      <c r="S14" s="30"/>
      <c r="T14" s="30"/>
      <c r="U14" s="30"/>
      <c r="V14" s="30"/>
      <c r="W14" s="30"/>
    </row>
    <row r="15" spans="1:23" ht="15.75">
      <c r="A15" s="31">
        <v>40932</v>
      </c>
      <c r="B15" s="23">
        <v>14</v>
      </c>
      <c r="C15" s="13" t="s">
        <v>12</v>
      </c>
      <c r="D15" s="19" t="s">
        <v>63</v>
      </c>
      <c r="E15" s="62">
        <v>9.33</v>
      </c>
      <c r="F15" s="55">
        <v>9.33</v>
      </c>
      <c r="G15" s="42">
        <v>9.1999999999999993</v>
      </c>
      <c r="H15" s="42">
        <v>9.1999999999999993</v>
      </c>
      <c r="I15" s="42">
        <v>9.1999999999999993</v>
      </c>
      <c r="J15" s="62">
        <v>9.43</v>
      </c>
      <c r="K15" s="63">
        <v>9.5299999999999994</v>
      </c>
      <c r="L15" s="63">
        <v>9.74</v>
      </c>
      <c r="M15" s="50">
        <f t="shared" si="4"/>
        <v>-1.3933547695605619E-2</v>
      </c>
      <c r="N15" s="50">
        <f t="shared" si="0"/>
        <v>-1.3933547695605619E-2</v>
      </c>
      <c r="O15" s="50">
        <f t="shared" si="1"/>
        <v>-1.3933547695605619E-2</v>
      </c>
      <c r="P15" s="25">
        <f t="shared" si="5"/>
        <v>1.0718113612004249E-2</v>
      </c>
      <c r="Q15" s="24">
        <f t="shared" si="2"/>
        <v>2.1436227224008498E-2</v>
      </c>
      <c r="R15" s="28">
        <f t="shared" si="3"/>
        <v>4.3944265809217592E-2</v>
      </c>
      <c r="S15" s="30"/>
      <c r="T15" s="30"/>
      <c r="U15" s="30"/>
      <c r="V15" s="30"/>
      <c r="W15" s="30"/>
    </row>
    <row r="16" spans="1:23" ht="15.75">
      <c r="A16" s="31">
        <v>40933</v>
      </c>
      <c r="B16" s="23">
        <v>15</v>
      </c>
      <c r="C16" s="22" t="s">
        <v>13</v>
      </c>
      <c r="D16" s="45" t="s">
        <v>62</v>
      </c>
      <c r="E16" s="64">
        <v>5.14</v>
      </c>
      <c r="F16" s="56">
        <v>5.2</v>
      </c>
      <c r="G16" s="46">
        <v>5.2</v>
      </c>
      <c r="H16" s="46">
        <v>5.2</v>
      </c>
      <c r="I16" s="46">
        <v>5.2</v>
      </c>
      <c r="J16" s="64">
        <v>5.85</v>
      </c>
      <c r="K16" s="65">
        <v>5.86</v>
      </c>
      <c r="L16" s="65">
        <v>6.34</v>
      </c>
      <c r="M16" s="50">
        <f t="shared" si="4"/>
        <v>0</v>
      </c>
      <c r="N16" s="50">
        <f t="shared" si="0"/>
        <v>0</v>
      </c>
      <c r="O16" s="50">
        <f t="shared" si="1"/>
        <v>0</v>
      </c>
      <c r="P16" s="25">
        <f t="shared" si="5"/>
        <v>0.12499999999999989</v>
      </c>
      <c r="Q16" s="24">
        <f t="shared" si="2"/>
        <v>0.12692307692307694</v>
      </c>
      <c r="R16" s="28">
        <f t="shared" si="3"/>
        <v>0.21923076923076917</v>
      </c>
      <c r="S16" s="30"/>
      <c r="T16" s="30"/>
      <c r="U16" s="30"/>
      <c r="V16" s="30"/>
      <c r="W16" s="30"/>
    </row>
    <row r="17" spans="1:23" ht="15.75">
      <c r="A17" s="31">
        <v>40934</v>
      </c>
      <c r="B17" s="23">
        <v>16</v>
      </c>
      <c r="C17" s="13" t="s">
        <v>38</v>
      </c>
      <c r="D17" s="19" t="s">
        <v>14</v>
      </c>
      <c r="E17" s="62">
        <v>6.07</v>
      </c>
      <c r="F17" s="55">
        <v>6.08</v>
      </c>
      <c r="G17" s="42">
        <v>6.02</v>
      </c>
      <c r="H17" s="42">
        <v>5.98</v>
      </c>
      <c r="I17" s="42">
        <v>5.98</v>
      </c>
      <c r="J17" s="62">
        <v>6.2</v>
      </c>
      <c r="K17" s="63">
        <v>6.35</v>
      </c>
      <c r="L17" s="63">
        <v>6.74</v>
      </c>
      <c r="M17" s="50">
        <f t="shared" si="4"/>
        <v>-9.8684210526316374E-3</v>
      </c>
      <c r="N17" s="50">
        <f t="shared" si="0"/>
        <v>-1.6447368421052544E-2</v>
      </c>
      <c r="O17" s="50">
        <f t="shared" si="1"/>
        <v>-1.6447368421052544E-2</v>
      </c>
      <c r="P17" s="25">
        <f t="shared" si="5"/>
        <v>1.9736842105263174E-2</v>
      </c>
      <c r="Q17" s="24">
        <f t="shared" si="2"/>
        <v>4.4407894736842035E-2</v>
      </c>
      <c r="R17" s="28">
        <f t="shared" si="3"/>
        <v>0.10855263157894739</v>
      </c>
      <c r="S17" s="30"/>
      <c r="T17" s="30"/>
      <c r="U17" s="30"/>
      <c r="V17" s="30"/>
      <c r="W17" s="30"/>
    </row>
    <row r="18" spans="1:23" ht="15.75">
      <c r="A18" s="31">
        <v>40935</v>
      </c>
      <c r="B18" s="23">
        <v>17</v>
      </c>
      <c r="C18" s="13" t="s">
        <v>15</v>
      </c>
      <c r="D18" s="19" t="s">
        <v>62</v>
      </c>
      <c r="E18" s="62">
        <v>2.04</v>
      </c>
      <c r="F18" s="55">
        <v>1.98</v>
      </c>
      <c r="G18" s="42">
        <v>1.92</v>
      </c>
      <c r="H18" s="42">
        <v>1.92</v>
      </c>
      <c r="I18" s="42">
        <v>1.92</v>
      </c>
      <c r="J18" s="62">
        <v>1.99</v>
      </c>
      <c r="K18" s="63">
        <v>1.98</v>
      </c>
      <c r="L18" s="63">
        <v>2.0299999999999998</v>
      </c>
      <c r="M18" s="50">
        <f t="shared" si="4"/>
        <v>-3.0303030303030276E-2</v>
      </c>
      <c r="N18" s="50">
        <f t="shared" si="0"/>
        <v>-3.0303030303030276E-2</v>
      </c>
      <c r="O18" s="50">
        <f t="shared" si="1"/>
        <v>-3.0303030303030276E-2</v>
      </c>
      <c r="P18" s="25">
        <f t="shared" si="5"/>
        <v>5.0505050505050553E-3</v>
      </c>
      <c r="Q18" s="24">
        <f t="shared" si="2"/>
        <v>0</v>
      </c>
      <c r="R18" s="28">
        <f t="shared" si="3"/>
        <v>2.5252525252525162E-2</v>
      </c>
      <c r="S18" s="30"/>
      <c r="T18" s="30"/>
      <c r="U18" s="30"/>
      <c r="V18" s="30"/>
      <c r="W18" s="30"/>
    </row>
    <row r="19" spans="1:23" ht="15.75">
      <c r="A19" s="31">
        <v>40938</v>
      </c>
      <c r="B19" s="23">
        <v>18</v>
      </c>
      <c r="C19" s="22" t="s">
        <v>39</v>
      </c>
      <c r="D19" s="45" t="s">
        <v>63</v>
      </c>
      <c r="E19" s="64">
        <v>228</v>
      </c>
      <c r="F19" s="56">
        <v>227.8</v>
      </c>
      <c r="G19" s="46">
        <v>227.8</v>
      </c>
      <c r="H19" s="46">
        <v>223.8</v>
      </c>
      <c r="I19" s="46">
        <v>223.8</v>
      </c>
      <c r="J19" s="64">
        <v>229</v>
      </c>
      <c r="K19" s="64">
        <v>229</v>
      </c>
      <c r="L19" s="64">
        <v>229</v>
      </c>
      <c r="M19" s="50">
        <f t="shared" si="4"/>
        <v>0</v>
      </c>
      <c r="N19" s="50">
        <f t="shared" si="0"/>
        <v>-1.7559262510974505E-2</v>
      </c>
      <c r="O19" s="50">
        <f t="shared" si="1"/>
        <v>-1.7559262510974505E-2</v>
      </c>
      <c r="P19" s="25">
        <f t="shared" si="5"/>
        <v>5.2677787532923112E-3</v>
      </c>
      <c r="Q19" s="24">
        <f t="shared" si="2"/>
        <v>5.2677787532923112E-3</v>
      </c>
      <c r="R19" s="28">
        <f t="shared" si="3"/>
        <v>5.2677787532923112E-3</v>
      </c>
      <c r="S19" s="30"/>
      <c r="T19" s="30"/>
      <c r="U19" s="30"/>
      <c r="V19" s="30"/>
      <c r="W19" s="30"/>
    </row>
    <row r="20" spans="1:23" ht="15.75">
      <c r="A20" s="31">
        <v>40939</v>
      </c>
      <c r="B20" s="23">
        <v>19</v>
      </c>
      <c r="C20" s="13" t="s">
        <v>16</v>
      </c>
      <c r="D20" s="19" t="s">
        <v>61</v>
      </c>
      <c r="E20" s="62">
        <v>23.58</v>
      </c>
      <c r="F20" s="55">
        <v>23.45</v>
      </c>
      <c r="G20" s="42">
        <v>23.22</v>
      </c>
      <c r="H20" s="42">
        <v>23.21</v>
      </c>
      <c r="I20" s="42">
        <v>23.21</v>
      </c>
      <c r="J20" s="62">
        <v>23.45</v>
      </c>
      <c r="K20" s="63">
        <v>23.33</v>
      </c>
      <c r="L20" s="63">
        <v>24.2</v>
      </c>
      <c r="M20" s="50">
        <f t="shared" si="4"/>
        <v>-9.8081023454158478E-3</v>
      </c>
      <c r="N20" s="50">
        <f t="shared" si="0"/>
        <v>-1.0234541577825107E-2</v>
      </c>
      <c r="O20" s="50">
        <f t="shared" si="1"/>
        <v>-1.0234541577825107E-2</v>
      </c>
      <c r="P20" s="25">
        <f t="shared" si="5"/>
        <v>0</v>
      </c>
      <c r="Q20" s="24">
        <f t="shared" si="2"/>
        <v>-5.1172707889126229E-3</v>
      </c>
      <c r="R20" s="28">
        <f t="shared" si="3"/>
        <v>3.1982942430703626E-2</v>
      </c>
      <c r="S20" s="30"/>
      <c r="T20" s="30"/>
      <c r="U20" s="30"/>
      <c r="V20" s="30"/>
      <c r="W20" s="30"/>
    </row>
    <row r="21" spans="1:23" ht="15.75">
      <c r="A21" s="31">
        <v>40940</v>
      </c>
      <c r="B21" s="23">
        <v>20</v>
      </c>
      <c r="C21" s="13" t="s">
        <v>20</v>
      </c>
      <c r="D21" s="19" t="s">
        <v>63</v>
      </c>
      <c r="E21" s="62">
        <v>520</v>
      </c>
      <c r="F21" s="55">
        <v>520</v>
      </c>
      <c r="G21" s="42">
        <v>520</v>
      </c>
      <c r="H21" s="42">
        <v>515</v>
      </c>
      <c r="I21" s="42">
        <v>515</v>
      </c>
      <c r="J21" s="62">
        <v>525</v>
      </c>
      <c r="K21" s="63">
        <v>530.5</v>
      </c>
      <c r="L21" s="63">
        <v>547</v>
      </c>
      <c r="M21" s="50">
        <f t="shared" si="4"/>
        <v>0</v>
      </c>
      <c r="N21" s="50">
        <f t="shared" si="0"/>
        <v>-9.6153846153845812E-3</v>
      </c>
      <c r="O21" s="50">
        <f t="shared" si="1"/>
        <v>-9.6153846153845812E-3</v>
      </c>
      <c r="P21" s="25">
        <f t="shared" si="5"/>
        <v>9.6153846153846159E-3</v>
      </c>
      <c r="Q21" s="24">
        <f t="shared" si="2"/>
        <v>2.0192307692307693E-2</v>
      </c>
      <c r="R21" s="28">
        <f t="shared" si="3"/>
        <v>5.1923076923076926E-2</v>
      </c>
      <c r="S21" s="30"/>
      <c r="T21" s="30"/>
      <c r="U21" s="30"/>
      <c r="V21" s="30"/>
      <c r="W21" s="30"/>
    </row>
    <row r="22" spans="1:23" ht="15.75">
      <c r="A22" s="31">
        <v>40941</v>
      </c>
      <c r="B22" s="23">
        <v>21</v>
      </c>
      <c r="C22" s="13" t="s">
        <v>21</v>
      </c>
      <c r="D22" s="19" t="s">
        <v>61</v>
      </c>
      <c r="E22" s="62">
        <v>51.2</v>
      </c>
      <c r="F22" s="55">
        <v>52</v>
      </c>
      <c r="G22" s="42">
        <v>51.9</v>
      </c>
      <c r="H22" s="42">
        <v>51.9</v>
      </c>
      <c r="I22" s="42">
        <v>51.9</v>
      </c>
      <c r="J22" s="62">
        <v>54</v>
      </c>
      <c r="K22" s="62">
        <v>54</v>
      </c>
      <c r="L22" s="63">
        <v>53.85</v>
      </c>
      <c r="M22" s="50">
        <f t="shared" si="4"/>
        <v>-1.9230769230769162E-3</v>
      </c>
      <c r="N22" s="50">
        <f t="shared" si="0"/>
        <v>-1.9230769230769162E-3</v>
      </c>
      <c r="O22" s="50">
        <f t="shared" si="1"/>
        <v>-1.9230769230769162E-3</v>
      </c>
      <c r="P22" s="25">
        <f t="shared" si="5"/>
        <v>3.8461538461538464E-2</v>
      </c>
      <c r="Q22" s="24">
        <f t="shared" si="2"/>
        <v>3.8461538461538464E-2</v>
      </c>
      <c r="R22" s="28">
        <f t="shared" si="3"/>
        <v>3.5576923076923103E-2</v>
      </c>
      <c r="S22" s="30"/>
      <c r="T22" s="30"/>
      <c r="U22" s="30"/>
      <c r="V22" s="30"/>
      <c r="W22" s="30"/>
    </row>
    <row r="23" spans="1:23" ht="15.75">
      <c r="A23" s="31">
        <v>40942</v>
      </c>
      <c r="B23" s="23">
        <v>22</v>
      </c>
      <c r="C23" s="13" t="s">
        <v>22</v>
      </c>
      <c r="D23" s="19" t="s">
        <v>61</v>
      </c>
      <c r="E23" s="62">
        <v>66.900000000000006</v>
      </c>
      <c r="F23" s="55">
        <v>67.5</v>
      </c>
      <c r="G23" s="42">
        <v>67.3</v>
      </c>
      <c r="H23" s="42">
        <v>67.3</v>
      </c>
      <c r="I23" s="42">
        <v>67.3</v>
      </c>
      <c r="J23" s="62">
        <v>67.45</v>
      </c>
      <c r="K23" s="63">
        <v>67</v>
      </c>
      <c r="L23" s="63">
        <v>67</v>
      </c>
      <c r="M23" s="50">
        <f t="shared" si="4"/>
        <v>-2.9629629629630561E-3</v>
      </c>
      <c r="N23" s="50">
        <f t="shared" si="0"/>
        <v>-2.9629629629630561E-3</v>
      </c>
      <c r="O23" s="50">
        <f t="shared" si="1"/>
        <v>-2.9629629629630561E-3</v>
      </c>
      <c r="P23" s="25">
        <f t="shared" si="5"/>
        <v>-7.4074074074069864E-4</v>
      </c>
      <c r="Q23" s="24">
        <f t="shared" si="2"/>
        <v>-7.4074074074074077E-3</v>
      </c>
      <c r="R23" s="28">
        <f t="shared" si="3"/>
        <v>-7.4074074074074077E-3</v>
      </c>
      <c r="S23" s="30"/>
      <c r="T23" s="30"/>
      <c r="U23" s="30"/>
      <c r="V23" s="30"/>
      <c r="W23" s="30"/>
    </row>
    <row r="24" spans="1:23" ht="15.75">
      <c r="A24" s="31">
        <v>40945</v>
      </c>
      <c r="B24" s="23">
        <v>23</v>
      </c>
      <c r="C24" s="13" t="s">
        <v>23</v>
      </c>
      <c r="D24" s="19" t="s">
        <v>62</v>
      </c>
      <c r="E24" s="62">
        <v>2.36</v>
      </c>
      <c r="F24" s="55">
        <v>2.35</v>
      </c>
      <c r="G24" s="42">
        <v>2.2599999999999998</v>
      </c>
      <c r="H24" s="42">
        <v>2.2599999999999998</v>
      </c>
      <c r="I24" s="42">
        <v>2.2599999999999998</v>
      </c>
      <c r="J24" s="62">
        <v>2.35</v>
      </c>
      <c r="K24" s="63">
        <v>2.4300000000000002</v>
      </c>
      <c r="L24" s="63">
        <v>2.39</v>
      </c>
      <c r="M24" s="50">
        <f t="shared" si="4"/>
        <v>-3.8297872340425698E-2</v>
      </c>
      <c r="N24" s="50">
        <f t="shared" si="0"/>
        <v>-3.8297872340425698E-2</v>
      </c>
      <c r="O24" s="50">
        <f t="shared" si="1"/>
        <v>-3.8297872340425698E-2</v>
      </c>
      <c r="P24" s="25">
        <f t="shared" si="5"/>
        <v>0</v>
      </c>
      <c r="Q24" s="24">
        <f t="shared" si="2"/>
        <v>3.404255319148939E-2</v>
      </c>
      <c r="R24" s="28">
        <f t="shared" si="3"/>
        <v>1.7021276595744695E-2</v>
      </c>
      <c r="S24" s="30"/>
      <c r="T24" s="30"/>
      <c r="U24" s="30"/>
      <c r="V24" s="30"/>
      <c r="W24" s="30"/>
    </row>
    <row r="25" spans="1:23" ht="15.75">
      <c r="A25" s="31">
        <v>40946</v>
      </c>
      <c r="B25" s="23">
        <v>24</v>
      </c>
      <c r="C25" s="13" t="s">
        <v>24</v>
      </c>
      <c r="D25" s="19" t="s">
        <v>61</v>
      </c>
      <c r="E25" s="62">
        <v>29.94</v>
      </c>
      <c r="F25" s="55">
        <v>30</v>
      </c>
      <c r="G25" s="42">
        <v>29.5</v>
      </c>
      <c r="H25" s="42">
        <v>27.5</v>
      </c>
      <c r="I25" s="42">
        <v>27.34</v>
      </c>
      <c r="J25" s="62">
        <v>29.5</v>
      </c>
      <c r="K25" s="63">
        <v>27.5</v>
      </c>
      <c r="L25" s="63">
        <v>28</v>
      </c>
      <c r="M25" s="50">
        <f t="shared" si="4"/>
        <v>-1.6666666666666718E-2</v>
      </c>
      <c r="N25" s="50">
        <f t="shared" si="0"/>
        <v>-8.333333333333337E-2</v>
      </c>
      <c r="O25" s="50">
        <f t="shared" si="1"/>
        <v>-8.8666666666666671E-2</v>
      </c>
      <c r="P25" s="25">
        <f t="shared" si="5"/>
        <v>-1.6666666666666666E-2</v>
      </c>
      <c r="Q25" s="24">
        <f t="shared" si="2"/>
        <v>-8.3333333333333329E-2</v>
      </c>
      <c r="R25" s="28">
        <f t="shared" si="3"/>
        <v>-6.6666666666666666E-2</v>
      </c>
      <c r="S25" s="30"/>
      <c r="T25" s="30"/>
      <c r="U25" s="30"/>
      <c r="V25" s="30"/>
      <c r="W25" s="30"/>
    </row>
    <row r="26" spans="1:23" ht="15.75">
      <c r="A26" s="31">
        <v>40947</v>
      </c>
      <c r="B26" s="23">
        <v>25</v>
      </c>
      <c r="C26" s="13" t="s">
        <v>25</v>
      </c>
      <c r="D26" s="19" t="s">
        <v>64</v>
      </c>
      <c r="E26" s="62">
        <v>36.200000000000003</v>
      </c>
      <c r="F26" s="55">
        <v>36.49</v>
      </c>
      <c r="G26" s="42">
        <v>33.81</v>
      </c>
      <c r="H26" s="42">
        <v>33.619999999999997</v>
      </c>
      <c r="I26" s="42">
        <v>33.619999999999997</v>
      </c>
      <c r="J26" s="62">
        <v>34</v>
      </c>
      <c r="K26" s="63">
        <v>33.950000000000003</v>
      </c>
      <c r="L26" s="63">
        <v>34.49</v>
      </c>
      <c r="M26" s="50">
        <f t="shared" si="4"/>
        <v>-7.344477939161409E-2</v>
      </c>
      <c r="N26" s="50">
        <f t="shared" si="0"/>
        <v>-7.8651685393258508E-2</v>
      </c>
      <c r="O26" s="50">
        <f t="shared" si="1"/>
        <v>-7.8651685393258508E-2</v>
      </c>
      <c r="P26" s="25">
        <f t="shared" si="5"/>
        <v>-6.8237873389969908E-2</v>
      </c>
      <c r="Q26" s="24">
        <f t="shared" si="2"/>
        <v>-6.9608111811455167E-2</v>
      </c>
      <c r="R26" s="28">
        <f t="shared" si="3"/>
        <v>-5.4809536859413532E-2</v>
      </c>
      <c r="S26" s="30"/>
      <c r="T26" s="30"/>
      <c r="U26" s="30"/>
      <c r="V26" s="30"/>
      <c r="W26" s="30"/>
    </row>
    <row r="27" spans="1:23" ht="15.75">
      <c r="A27" s="31">
        <v>40948</v>
      </c>
      <c r="B27" s="23">
        <v>26</v>
      </c>
      <c r="C27" s="13" t="s">
        <v>26</v>
      </c>
      <c r="D27" s="19" t="s">
        <v>62</v>
      </c>
      <c r="E27" s="62">
        <v>3.48</v>
      </c>
      <c r="F27" s="55">
        <v>3.48</v>
      </c>
      <c r="G27" s="42">
        <v>3.35</v>
      </c>
      <c r="H27" s="42">
        <v>3.35</v>
      </c>
      <c r="I27" s="42">
        <v>3.35</v>
      </c>
      <c r="J27" s="62">
        <v>3.45</v>
      </c>
      <c r="K27" s="63">
        <v>3.62</v>
      </c>
      <c r="L27" s="63">
        <v>3.35</v>
      </c>
      <c r="M27" s="50">
        <f t="shared" si="4"/>
        <v>-3.7356321839080442E-2</v>
      </c>
      <c r="N27" s="50">
        <f t="shared" si="0"/>
        <v>-3.7356321839080442E-2</v>
      </c>
      <c r="O27" s="50">
        <f t="shared" si="1"/>
        <v>-3.7356321839080442E-2</v>
      </c>
      <c r="P27" s="25">
        <f t="shared" si="5"/>
        <v>-8.6206896551723582E-3</v>
      </c>
      <c r="Q27" s="24">
        <f t="shared" si="2"/>
        <v>4.0229885057471299E-2</v>
      </c>
      <c r="R27" s="28">
        <f t="shared" si="3"/>
        <v>-3.7356321839080428E-2</v>
      </c>
      <c r="S27" s="30"/>
      <c r="T27" s="30"/>
      <c r="U27" s="30"/>
      <c r="V27" s="30"/>
      <c r="W27" s="30"/>
    </row>
    <row r="28" spans="1:23" ht="15.75">
      <c r="A28" s="31">
        <v>40949</v>
      </c>
      <c r="B28" s="23">
        <v>27</v>
      </c>
      <c r="C28" s="13" t="s">
        <v>31</v>
      </c>
      <c r="D28" s="19" t="s">
        <v>62</v>
      </c>
      <c r="E28" s="63">
        <v>1.4</v>
      </c>
      <c r="F28" s="57">
        <v>1.41</v>
      </c>
      <c r="G28" s="39">
        <v>1.41</v>
      </c>
      <c r="H28" s="39">
        <v>1.41</v>
      </c>
      <c r="I28" s="39">
        <v>1.41</v>
      </c>
      <c r="J28" s="63">
        <v>1.61</v>
      </c>
      <c r="K28" s="63">
        <v>1.58</v>
      </c>
      <c r="L28" s="63">
        <v>1.59</v>
      </c>
      <c r="M28" s="50">
        <f t="shared" si="4"/>
        <v>0</v>
      </c>
      <c r="N28" s="50">
        <f t="shared" si="0"/>
        <v>0</v>
      </c>
      <c r="O28" s="50">
        <f t="shared" si="1"/>
        <v>0</v>
      </c>
      <c r="P28" s="25">
        <f t="shared" si="5"/>
        <v>0.1418439716312058</v>
      </c>
      <c r="Q28" s="24">
        <f t="shared" si="2"/>
        <v>0.12056737588652494</v>
      </c>
      <c r="R28" s="28">
        <f t="shared" si="3"/>
        <v>0.12765957446808524</v>
      </c>
      <c r="S28" s="30"/>
      <c r="T28" s="30"/>
      <c r="U28" s="30"/>
      <c r="V28" s="30"/>
      <c r="W28" s="30"/>
    </row>
    <row r="29" spans="1:23" ht="15.75">
      <c r="A29" s="31">
        <v>40952</v>
      </c>
      <c r="B29" s="23">
        <v>28</v>
      </c>
      <c r="C29" s="13" t="s">
        <v>27</v>
      </c>
      <c r="D29" s="19" t="s">
        <v>61</v>
      </c>
      <c r="E29" s="63">
        <v>10.51</v>
      </c>
      <c r="F29" s="57">
        <v>10.52</v>
      </c>
      <c r="G29" s="39">
        <v>10.5</v>
      </c>
      <c r="H29" s="39">
        <v>10.16</v>
      </c>
      <c r="I29" s="39">
        <v>10.16</v>
      </c>
      <c r="J29" s="63">
        <v>10.6</v>
      </c>
      <c r="K29" s="63">
        <v>10.49</v>
      </c>
      <c r="L29" s="63">
        <v>10.33</v>
      </c>
      <c r="M29" s="50">
        <f t="shared" si="4"/>
        <v>-1.9011406844106071E-3</v>
      </c>
      <c r="N29" s="50">
        <f t="shared" si="0"/>
        <v>-3.4220532319391594E-2</v>
      </c>
      <c r="O29" s="50">
        <f t="shared" si="1"/>
        <v>-3.4220532319391594E-2</v>
      </c>
      <c r="P29" s="25">
        <f t="shared" si="5"/>
        <v>7.6045627376425924E-3</v>
      </c>
      <c r="Q29" s="24">
        <f t="shared" si="2"/>
        <v>-2.851711026615909E-3</v>
      </c>
      <c r="R29" s="28">
        <f t="shared" si="3"/>
        <v>-1.8060836501901094E-2</v>
      </c>
      <c r="S29" s="30"/>
      <c r="T29" s="30"/>
      <c r="U29" s="30"/>
      <c r="V29" s="30"/>
      <c r="W29" s="30"/>
    </row>
    <row r="30" spans="1:23" ht="15.75">
      <c r="A30" s="31">
        <v>40953</v>
      </c>
      <c r="B30" s="23">
        <v>29</v>
      </c>
      <c r="C30" s="13" t="s">
        <v>28</v>
      </c>
      <c r="D30" s="19" t="s">
        <v>62</v>
      </c>
      <c r="E30" s="63">
        <v>5.29</v>
      </c>
      <c r="F30" s="57">
        <v>5.29</v>
      </c>
      <c r="G30" s="39">
        <v>5.22</v>
      </c>
      <c r="H30" s="39">
        <v>5.2</v>
      </c>
      <c r="I30" s="39">
        <v>5.2</v>
      </c>
      <c r="J30" s="63">
        <v>5.28</v>
      </c>
      <c r="K30" s="63">
        <v>5.47</v>
      </c>
      <c r="L30" s="63">
        <v>5.38</v>
      </c>
      <c r="M30" s="50">
        <f t="shared" si="4"/>
        <v>-1.3232514177693777E-2</v>
      </c>
      <c r="N30" s="50">
        <f t="shared" si="0"/>
        <v>-1.7013232514177634E-2</v>
      </c>
      <c r="O30" s="50">
        <f t="shared" si="1"/>
        <v>-1.7013232514177634E-2</v>
      </c>
      <c r="P30" s="25">
        <f t="shared" si="5"/>
        <v>-1.8903591682419257E-3</v>
      </c>
      <c r="Q30" s="24">
        <f t="shared" si="2"/>
        <v>3.4026465028355331E-2</v>
      </c>
      <c r="R30" s="28">
        <f t="shared" si="3"/>
        <v>1.7013232514177665E-2</v>
      </c>
      <c r="S30" s="30"/>
      <c r="T30" s="30"/>
      <c r="U30" s="30"/>
      <c r="V30" s="30"/>
      <c r="W30" s="30"/>
    </row>
    <row r="31" spans="1:23" ht="15.75">
      <c r="A31" s="31">
        <v>40954</v>
      </c>
      <c r="B31" s="23">
        <v>30</v>
      </c>
      <c r="C31" s="13" t="s">
        <v>30</v>
      </c>
      <c r="D31" s="19" t="s">
        <v>40</v>
      </c>
      <c r="E31" s="63">
        <v>0.63</v>
      </c>
      <c r="F31" s="57">
        <v>0.64</v>
      </c>
      <c r="G31" s="39">
        <v>0.61</v>
      </c>
      <c r="H31" s="39">
        <v>0.61</v>
      </c>
      <c r="I31" s="39">
        <v>0.61</v>
      </c>
      <c r="J31" s="63">
        <v>0.68</v>
      </c>
      <c r="K31" s="63">
        <v>0.69</v>
      </c>
      <c r="L31" s="63">
        <v>0.63</v>
      </c>
      <c r="M31" s="50">
        <f t="shared" si="4"/>
        <v>-4.6875E-2</v>
      </c>
      <c r="N31" s="50">
        <f t="shared" si="0"/>
        <v>-4.6875E-2</v>
      </c>
      <c r="O31" s="50">
        <f t="shared" si="1"/>
        <v>-4.6875E-2</v>
      </c>
      <c r="P31" s="25">
        <f t="shared" si="5"/>
        <v>6.2500000000000056E-2</v>
      </c>
      <c r="Q31" s="24">
        <f t="shared" si="2"/>
        <v>7.8124999999999889E-2</v>
      </c>
      <c r="R31" s="28">
        <f t="shared" si="3"/>
        <v>-1.5625000000000014E-2</v>
      </c>
      <c r="S31" s="30"/>
      <c r="T31" s="30"/>
      <c r="U31" s="30"/>
      <c r="V31" s="30"/>
      <c r="W31" s="30"/>
    </row>
    <row r="32" spans="1:23" ht="15.75">
      <c r="A32" s="31">
        <v>40955</v>
      </c>
      <c r="B32" s="23">
        <v>31</v>
      </c>
      <c r="C32" s="13" t="s">
        <v>29</v>
      </c>
      <c r="D32" s="19" t="s">
        <v>62</v>
      </c>
      <c r="E32" s="63">
        <v>269.89999999999998</v>
      </c>
      <c r="F32" s="57">
        <v>269.89999999999998</v>
      </c>
      <c r="G32" s="39">
        <v>265</v>
      </c>
      <c r="H32" s="39">
        <v>265</v>
      </c>
      <c r="I32" s="39">
        <v>265</v>
      </c>
      <c r="J32" s="63">
        <v>274</v>
      </c>
      <c r="K32" s="63">
        <v>294</v>
      </c>
      <c r="L32" s="63">
        <v>280</v>
      </c>
      <c r="M32" s="50">
        <f t="shared" si="4"/>
        <v>-1.8154872174879544E-2</v>
      </c>
      <c r="N32" s="50">
        <f t="shared" si="0"/>
        <v>-1.8154872174879544E-2</v>
      </c>
      <c r="O32" s="50">
        <f t="shared" si="1"/>
        <v>-1.8154872174879544E-2</v>
      </c>
      <c r="P32" s="25">
        <f t="shared" si="5"/>
        <v>1.5190811411634024E-2</v>
      </c>
      <c r="Q32" s="24">
        <f t="shared" si="2"/>
        <v>8.9292330492775199E-2</v>
      </c>
      <c r="R32" s="28">
        <f t="shared" si="3"/>
        <v>3.7421267135976377E-2</v>
      </c>
      <c r="S32" s="30"/>
      <c r="T32" s="30"/>
      <c r="U32" s="30"/>
      <c r="V32" s="30"/>
      <c r="W32" s="30"/>
    </row>
    <row r="33" spans="1:23" ht="15.75">
      <c r="A33" s="31">
        <v>40956</v>
      </c>
      <c r="B33" s="23">
        <v>32</v>
      </c>
      <c r="C33" s="13" t="s">
        <v>41</v>
      </c>
      <c r="D33" s="19" t="s">
        <v>63</v>
      </c>
      <c r="E33" s="63">
        <v>141.5</v>
      </c>
      <c r="F33" s="57">
        <v>141</v>
      </c>
      <c r="G33" s="39">
        <v>140</v>
      </c>
      <c r="H33" s="39">
        <v>139.4</v>
      </c>
      <c r="I33" s="39">
        <v>136</v>
      </c>
      <c r="J33" s="63">
        <v>140</v>
      </c>
      <c r="K33" s="63">
        <v>139.4</v>
      </c>
      <c r="L33" s="63">
        <v>136.80000000000001</v>
      </c>
      <c r="M33" s="50">
        <f t="shared" si="4"/>
        <v>-7.0921985815602939E-3</v>
      </c>
      <c r="N33" s="50">
        <f t="shared" si="0"/>
        <v>-1.1347517730496359E-2</v>
      </c>
      <c r="O33" s="50">
        <f t="shared" si="1"/>
        <v>-3.546099290780147E-2</v>
      </c>
      <c r="P33" s="25">
        <f t="shared" si="5"/>
        <v>-7.0921985815602835E-3</v>
      </c>
      <c r="Q33" s="24">
        <f t="shared" si="2"/>
        <v>-1.1347517730496413E-2</v>
      </c>
      <c r="R33" s="28">
        <f t="shared" si="3"/>
        <v>-2.978723404255311E-2</v>
      </c>
      <c r="S33" s="30"/>
      <c r="T33" s="30"/>
      <c r="U33" s="30"/>
      <c r="V33" s="30"/>
      <c r="W33" s="30"/>
    </row>
    <row r="34" spans="1:23" ht="15.75">
      <c r="A34" s="31">
        <v>40959</v>
      </c>
      <c r="B34" s="23">
        <v>33</v>
      </c>
      <c r="C34" s="13" t="s">
        <v>17</v>
      </c>
      <c r="D34" s="19" t="s">
        <v>62</v>
      </c>
      <c r="E34" s="63">
        <v>22.93</v>
      </c>
      <c r="F34" s="57">
        <v>22.9</v>
      </c>
      <c r="G34" s="39">
        <v>22.52</v>
      </c>
      <c r="H34" s="39">
        <v>22.5</v>
      </c>
      <c r="I34" s="39">
        <v>22.05</v>
      </c>
      <c r="J34" s="63">
        <v>22.89</v>
      </c>
      <c r="K34" s="63">
        <v>22.75</v>
      </c>
      <c r="L34" s="63">
        <v>22.75</v>
      </c>
      <c r="M34" s="50">
        <f t="shared" ref="M34:M65" si="6">G34/F34-1</f>
        <v>-1.6593886462882068E-2</v>
      </c>
      <c r="N34" s="50">
        <f t="shared" ref="N34:N65" si="7">H34/F34-1</f>
        <v>-1.7467248908296873E-2</v>
      </c>
      <c r="O34" s="50">
        <f t="shared" ref="O34:O65" si="8">I34/F34-1</f>
        <v>-3.7117903930130924E-2</v>
      </c>
      <c r="P34" s="25">
        <f t="shared" si="5"/>
        <v>-4.3668122270733675E-4</v>
      </c>
      <c r="Q34" s="24">
        <f t="shared" si="2"/>
        <v>-6.5502183406112918E-3</v>
      </c>
      <c r="R34" s="28">
        <f t="shared" si="3"/>
        <v>-6.5502183406112918E-3</v>
      </c>
      <c r="S34" s="30"/>
      <c r="T34" s="30"/>
      <c r="U34" s="30"/>
      <c r="V34" s="30"/>
      <c r="W34" s="30"/>
    </row>
    <row r="35" spans="1:23" ht="15.75">
      <c r="A35" s="31">
        <v>40960</v>
      </c>
      <c r="B35" s="23">
        <v>34</v>
      </c>
      <c r="C35" s="13" t="s">
        <v>42</v>
      </c>
      <c r="D35" s="19" t="s">
        <v>62</v>
      </c>
      <c r="E35" s="63">
        <v>1.33</v>
      </c>
      <c r="F35" s="57">
        <v>1.34</v>
      </c>
      <c r="G35" s="39">
        <v>1.28</v>
      </c>
      <c r="H35" s="39">
        <v>1.28</v>
      </c>
      <c r="I35" s="39">
        <v>1.28</v>
      </c>
      <c r="J35" s="63">
        <v>1.32</v>
      </c>
      <c r="K35" s="63">
        <v>1.33</v>
      </c>
      <c r="L35" s="63">
        <v>1.4</v>
      </c>
      <c r="M35" s="50">
        <f t="shared" si="6"/>
        <v>-4.4776119402985093E-2</v>
      </c>
      <c r="N35" s="50">
        <f t="shared" si="7"/>
        <v>-4.4776119402985093E-2</v>
      </c>
      <c r="O35" s="50">
        <f t="shared" si="8"/>
        <v>-4.4776119402985093E-2</v>
      </c>
      <c r="P35" s="25">
        <f t="shared" si="5"/>
        <v>-1.492537313432837E-2</v>
      </c>
      <c r="Q35" s="24">
        <f t="shared" si="2"/>
        <v>-7.462686567164185E-3</v>
      </c>
      <c r="R35" s="28">
        <f t="shared" si="3"/>
        <v>4.4776119402984947E-2</v>
      </c>
      <c r="S35" s="30"/>
      <c r="T35" s="30"/>
      <c r="U35" s="30"/>
      <c r="V35" s="30"/>
      <c r="W35" s="30"/>
    </row>
    <row r="36" spans="1:23" ht="15.75">
      <c r="A36" s="31">
        <v>40961</v>
      </c>
      <c r="B36" s="23">
        <v>35</v>
      </c>
      <c r="C36" s="13" t="s">
        <v>69</v>
      </c>
      <c r="D36" s="19" t="s">
        <v>63</v>
      </c>
      <c r="E36" s="63">
        <v>1.89</v>
      </c>
      <c r="F36" s="57">
        <v>1.87</v>
      </c>
      <c r="G36" s="39">
        <v>1.84</v>
      </c>
      <c r="H36" s="39">
        <v>1.81</v>
      </c>
      <c r="I36" s="39">
        <v>1.75</v>
      </c>
      <c r="J36" s="63">
        <v>1.85</v>
      </c>
      <c r="K36" s="63">
        <v>1.85</v>
      </c>
      <c r="L36" s="63">
        <v>1.78</v>
      </c>
      <c r="M36" s="50">
        <f t="shared" si="6"/>
        <v>-1.6042780748663166E-2</v>
      </c>
      <c r="N36" s="50">
        <f t="shared" si="7"/>
        <v>-3.208556149732622E-2</v>
      </c>
      <c r="O36" s="50">
        <f t="shared" si="8"/>
        <v>-6.4171122994652441E-2</v>
      </c>
      <c r="P36" s="25">
        <f t="shared" si="5"/>
        <v>-1.0695187165775409E-2</v>
      </c>
      <c r="Q36" s="24">
        <f t="shared" si="2"/>
        <v>-1.0695187165775409E-2</v>
      </c>
      <c r="R36" s="28">
        <f t="shared" si="3"/>
        <v>-4.8128342245989345E-2</v>
      </c>
      <c r="S36" s="30"/>
      <c r="T36" s="30"/>
      <c r="U36" s="30"/>
      <c r="V36" s="30"/>
      <c r="W36" s="30"/>
    </row>
    <row r="37" spans="1:23" ht="15.75">
      <c r="A37" s="31">
        <v>40962</v>
      </c>
      <c r="B37" s="23">
        <v>36</v>
      </c>
      <c r="C37" s="13" t="s">
        <v>43</v>
      </c>
      <c r="D37" s="19" t="s">
        <v>61</v>
      </c>
      <c r="E37" s="63">
        <v>21.36</v>
      </c>
      <c r="F37" s="57">
        <v>21.35</v>
      </c>
      <c r="G37" s="39">
        <v>20.87</v>
      </c>
      <c r="H37" s="39">
        <v>19.66</v>
      </c>
      <c r="I37" s="39">
        <v>19.66</v>
      </c>
      <c r="J37" s="63">
        <v>21.1</v>
      </c>
      <c r="K37" s="63">
        <v>21.3</v>
      </c>
      <c r="L37" s="63">
        <v>22</v>
      </c>
      <c r="M37" s="50">
        <f t="shared" si="6"/>
        <v>-2.2482435597189765E-2</v>
      </c>
      <c r="N37" s="50">
        <f t="shared" si="7"/>
        <v>-7.9156908665105497E-2</v>
      </c>
      <c r="O37" s="50">
        <f t="shared" si="8"/>
        <v>-7.9156908665105497E-2</v>
      </c>
      <c r="P37" s="25">
        <f t="shared" si="5"/>
        <v>-1.1709601873536299E-2</v>
      </c>
      <c r="Q37" s="24">
        <f t="shared" si="2"/>
        <v>-2.3419203747072929E-3</v>
      </c>
      <c r="R37" s="28">
        <f t="shared" si="3"/>
        <v>3.0444964871194309E-2</v>
      </c>
      <c r="S37" s="30"/>
      <c r="T37" s="30"/>
      <c r="U37" s="30"/>
      <c r="V37" s="30"/>
      <c r="W37" s="30"/>
    </row>
    <row r="38" spans="1:23" ht="15.75">
      <c r="A38" s="31">
        <v>40963</v>
      </c>
      <c r="B38" s="23">
        <v>37</v>
      </c>
      <c r="C38" s="13" t="s">
        <v>28</v>
      </c>
      <c r="D38" s="19" t="s">
        <v>32</v>
      </c>
      <c r="E38" s="63">
        <v>5.38</v>
      </c>
      <c r="F38" s="57">
        <v>5.35</v>
      </c>
      <c r="G38" s="39">
        <v>5.2</v>
      </c>
      <c r="H38" s="39">
        <v>5.2</v>
      </c>
      <c r="I38" s="39">
        <v>5.2</v>
      </c>
      <c r="J38" s="63">
        <v>5.48</v>
      </c>
      <c r="K38" s="63">
        <v>5.68</v>
      </c>
      <c r="L38" s="63">
        <v>5.54</v>
      </c>
      <c r="M38" s="50">
        <f t="shared" si="6"/>
        <v>-2.8037383177569986E-2</v>
      </c>
      <c r="N38" s="50">
        <f t="shared" si="7"/>
        <v>-2.8037383177569986E-2</v>
      </c>
      <c r="O38" s="50">
        <f t="shared" si="8"/>
        <v>-2.8037383177569986E-2</v>
      </c>
      <c r="P38" s="25">
        <f t="shared" si="5"/>
        <v>2.4299065420560897E-2</v>
      </c>
      <c r="Q38" s="24">
        <f t="shared" si="2"/>
        <v>6.1682242990654224E-2</v>
      </c>
      <c r="R38" s="28">
        <f t="shared" si="3"/>
        <v>3.5514018691588857E-2</v>
      </c>
      <c r="S38" s="30"/>
      <c r="T38" s="30"/>
      <c r="U38" s="30"/>
      <c r="V38" s="30"/>
      <c r="W38" s="30"/>
    </row>
    <row r="39" spans="1:23" ht="15.75">
      <c r="A39" s="31">
        <v>40966</v>
      </c>
      <c r="B39" s="23">
        <v>38</v>
      </c>
      <c r="C39" s="13" t="s">
        <v>44</v>
      </c>
      <c r="D39" s="19" t="s">
        <v>40</v>
      </c>
      <c r="E39" s="63">
        <v>4.07</v>
      </c>
      <c r="F39" s="57">
        <v>4.0999999999999996</v>
      </c>
      <c r="G39" s="39">
        <v>4.03</v>
      </c>
      <c r="H39" s="39">
        <v>4.03</v>
      </c>
      <c r="I39" s="39">
        <v>4.03</v>
      </c>
      <c r="J39" s="63">
        <v>4.08</v>
      </c>
      <c r="K39" s="63">
        <v>4.1100000000000003</v>
      </c>
      <c r="L39" s="63">
        <v>4.0599999999999996</v>
      </c>
      <c r="M39" s="50">
        <f t="shared" si="6"/>
        <v>-1.7073170731707221E-2</v>
      </c>
      <c r="N39" s="50">
        <f t="shared" si="7"/>
        <v>-1.7073170731707221E-2</v>
      </c>
      <c r="O39" s="50">
        <f t="shared" si="8"/>
        <v>-1.7073170731707221E-2</v>
      </c>
      <c r="P39" s="25">
        <f t="shared" si="5"/>
        <v>-4.8780487804877017E-3</v>
      </c>
      <c r="Q39" s="24">
        <f t="shared" si="2"/>
        <v>2.4390243902440672E-3</v>
      </c>
      <c r="R39" s="28">
        <f t="shared" si="3"/>
        <v>-9.7560975609756184E-3</v>
      </c>
      <c r="S39" s="30"/>
      <c r="T39" s="30"/>
      <c r="U39" s="30"/>
      <c r="V39" s="30"/>
      <c r="W39" s="30"/>
    </row>
    <row r="40" spans="1:23" ht="15.75">
      <c r="A40" s="31">
        <v>40967</v>
      </c>
      <c r="B40" s="23">
        <v>39</v>
      </c>
      <c r="C40" s="13" t="s">
        <v>25</v>
      </c>
      <c r="D40" s="19" t="s">
        <v>145</v>
      </c>
      <c r="E40" s="63">
        <v>35.35</v>
      </c>
      <c r="F40" s="57">
        <v>35.49</v>
      </c>
      <c r="G40" s="39">
        <v>34.799999999999997</v>
      </c>
      <c r="H40" s="39">
        <v>34.799999999999997</v>
      </c>
      <c r="I40" s="39">
        <v>34.33</v>
      </c>
      <c r="J40" s="63">
        <v>35</v>
      </c>
      <c r="K40" s="63">
        <v>35.450000000000003</v>
      </c>
      <c r="L40" s="63">
        <v>34.89</v>
      </c>
      <c r="M40" s="50">
        <f t="shared" si="6"/>
        <v>-1.9442096365173467E-2</v>
      </c>
      <c r="N40" s="50">
        <f t="shared" si="7"/>
        <v>-1.9442096365173467E-2</v>
      </c>
      <c r="O40" s="50">
        <f t="shared" si="8"/>
        <v>-3.2685263454494295E-2</v>
      </c>
      <c r="P40" s="25">
        <f t="shared" si="5"/>
        <v>-1.3806706114398477E-2</v>
      </c>
      <c r="Q40" s="24">
        <f t="shared" si="2"/>
        <v>-1.1270780501549491E-3</v>
      </c>
      <c r="R40" s="28">
        <f t="shared" si="3"/>
        <v>-1.6906170752324638E-2</v>
      </c>
      <c r="S40" s="30"/>
      <c r="T40" s="30"/>
      <c r="U40" s="30"/>
      <c r="V40" s="30"/>
      <c r="W40" s="30"/>
    </row>
    <row r="41" spans="1:23" ht="15.75">
      <c r="A41" s="31">
        <v>40968</v>
      </c>
      <c r="B41" s="23">
        <v>40</v>
      </c>
      <c r="C41" s="13" t="s">
        <v>45</v>
      </c>
      <c r="D41" s="19" t="s">
        <v>63</v>
      </c>
      <c r="E41" s="63">
        <v>4.84</v>
      </c>
      <c r="F41" s="57">
        <v>4.84</v>
      </c>
      <c r="G41" s="39">
        <v>4.7300000000000004</v>
      </c>
      <c r="H41" s="39">
        <v>4.7300000000000004</v>
      </c>
      <c r="I41" s="39">
        <v>4.5199999999999996</v>
      </c>
      <c r="J41" s="63">
        <v>4.95</v>
      </c>
      <c r="K41" s="63">
        <v>4.78</v>
      </c>
      <c r="L41" s="63">
        <v>4.5599999999999996</v>
      </c>
      <c r="M41" s="50">
        <f t="shared" si="6"/>
        <v>-2.2727272727272596E-2</v>
      </c>
      <c r="N41" s="50">
        <f t="shared" si="7"/>
        <v>-2.2727272727272596E-2</v>
      </c>
      <c r="O41" s="50">
        <f t="shared" si="8"/>
        <v>-6.6115702479338956E-2</v>
      </c>
      <c r="P41" s="25">
        <f t="shared" si="5"/>
        <v>2.2727272727272794E-2</v>
      </c>
      <c r="Q41" s="24">
        <f t="shared" si="2"/>
        <v>-1.2396694214875952E-2</v>
      </c>
      <c r="R41" s="28">
        <f t="shared" si="3"/>
        <v>-5.7851239669421538E-2</v>
      </c>
      <c r="S41" s="30"/>
      <c r="T41" s="30"/>
      <c r="U41" s="30"/>
      <c r="V41" s="30"/>
      <c r="W41" s="30"/>
    </row>
    <row r="42" spans="1:23" ht="15.75">
      <c r="A42" s="31">
        <v>40969</v>
      </c>
      <c r="B42" s="23">
        <v>41</v>
      </c>
      <c r="C42" s="13" t="s">
        <v>46</v>
      </c>
      <c r="D42" s="19" t="s">
        <v>14</v>
      </c>
      <c r="E42" s="63">
        <v>7.5</v>
      </c>
      <c r="F42" s="57">
        <v>7.35</v>
      </c>
      <c r="G42" s="39">
        <v>7.35</v>
      </c>
      <c r="H42" s="39">
        <v>7.11</v>
      </c>
      <c r="I42" s="39">
        <v>7.08</v>
      </c>
      <c r="J42" s="63">
        <v>7.49</v>
      </c>
      <c r="K42" s="63">
        <v>7.13</v>
      </c>
      <c r="L42" s="63">
        <v>7.47</v>
      </c>
      <c r="M42" s="50">
        <f t="shared" si="6"/>
        <v>0</v>
      </c>
      <c r="N42" s="50">
        <f t="shared" si="7"/>
        <v>-3.2653061224489743E-2</v>
      </c>
      <c r="O42" s="50">
        <f t="shared" si="8"/>
        <v>-3.6734693877551017E-2</v>
      </c>
      <c r="P42" s="25">
        <f t="shared" si="5"/>
        <v>1.9047619047619126E-2</v>
      </c>
      <c r="Q42" s="24">
        <f t="shared" si="2"/>
        <v>-2.9931972789115614E-2</v>
      </c>
      <c r="R42" s="28">
        <f t="shared" si="3"/>
        <v>1.6326530612244913E-2</v>
      </c>
      <c r="S42" s="30"/>
      <c r="T42" s="30"/>
      <c r="U42" s="30"/>
      <c r="V42" s="30"/>
      <c r="W42" s="30"/>
    </row>
    <row r="43" spans="1:23" ht="15.75">
      <c r="A43" s="31">
        <v>40970</v>
      </c>
      <c r="B43" s="23">
        <v>42</v>
      </c>
      <c r="C43" s="13" t="s">
        <v>47</v>
      </c>
      <c r="D43" s="19" t="s">
        <v>62</v>
      </c>
      <c r="E43" s="63">
        <v>329.5</v>
      </c>
      <c r="F43" s="57">
        <v>328</v>
      </c>
      <c r="G43" s="39">
        <v>324.10000000000002</v>
      </c>
      <c r="H43" s="39">
        <v>324.10000000000002</v>
      </c>
      <c r="I43" s="39">
        <v>324.10000000000002</v>
      </c>
      <c r="J43" s="63">
        <v>328.8</v>
      </c>
      <c r="K43" s="63">
        <v>328</v>
      </c>
      <c r="L43" s="63">
        <v>330</v>
      </c>
      <c r="M43" s="50">
        <f t="shared" si="6"/>
        <v>-1.1890243902438979E-2</v>
      </c>
      <c r="N43" s="50">
        <f t="shared" si="7"/>
        <v>-1.1890243902438979E-2</v>
      </c>
      <c r="O43" s="50">
        <f t="shared" si="8"/>
        <v>-1.1890243902438979E-2</v>
      </c>
      <c r="P43" s="25">
        <f t="shared" si="5"/>
        <v>2.4390243902439371E-3</v>
      </c>
      <c r="Q43" s="24">
        <f t="shared" si="2"/>
        <v>0</v>
      </c>
      <c r="R43" s="28">
        <f t="shared" si="3"/>
        <v>6.0975609756097563E-3</v>
      </c>
      <c r="S43" s="30"/>
      <c r="T43" s="30"/>
      <c r="U43" s="30"/>
      <c r="V43" s="30"/>
      <c r="W43" s="30"/>
    </row>
    <row r="44" spans="1:23" ht="15.75">
      <c r="A44" s="31">
        <v>40973</v>
      </c>
      <c r="B44" s="23">
        <v>43</v>
      </c>
      <c r="C44" s="13" t="s">
        <v>48</v>
      </c>
      <c r="D44" s="19" t="s">
        <v>32</v>
      </c>
      <c r="E44" s="63">
        <v>3.75</v>
      </c>
      <c r="F44" s="57">
        <v>3.7</v>
      </c>
      <c r="G44" s="39">
        <v>3.53</v>
      </c>
      <c r="H44" s="39">
        <v>3.53</v>
      </c>
      <c r="I44" s="39">
        <v>3.53</v>
      </c>
      <c r="J44" s="63">
        <v>3.6</v>
      </c>
      <c r="K44" s="63">
        <v>3.6</v>
      </c>
      <c r="L44" s="63">
        <v>3.81</v>
      </c>
      <c r="M44" s="50">
        <f t="shared" si="6"/>
        <v>-4.5945945945946032E-2</v>
      </c>
      <c r="N44" s="50">
        <f t="shared" si="7"/>
        <v>-4.5945945945946032E-2</v>
      </c>
      <c r="O44" s="50">
        <f t="shared" si="8"/>
        <v>-4.5945945945946032E-2</v>
      </c>
      <c r="P44" s="25">
        <f t="shared" si="5"/>
        <v>-2.7027027027027049E-2</v>
      </c>
      <c r="Q44" s="24">
        <f t="shared" si="2"/>
        <v>-2.7027027027027049E-2</v>
      </c>
      <c r="R44" s="28">
        <f t="shared" si="3"/>
        <v>2.9729729729729693E-2</v>
      </c>
      <c r="S44" s="30"/>
      <c r="T44" s="30"/>
      <c r="U44" s="30"/>
      <c r="V44" s="30"/>
      <c r="W44" s="30"/>
    </row>
    <row r="45" spans="1:23" ht="15.75">
      <c r="A45" s="31">
        <v>40974</v>
      </c>
      <c r="B45" s="23">
        <v>44</v>
      </c>
      <c r="C45" s="22" t="s">
        <v>49</v>
      </c>
      <c r="D45" s="45" t="s">
        <v>62</v>
      </c>
      <c r="E45" s="65">
        <v>11.25</v>
      </c>
      <c r="F45" s="58">
        <v>11.25</v>
      </c>
      <c r="G45" s="47">
        <v>11.25</v>
      </c>
      <c r="H45" s="47">
        <v>10.93</v>
      </c>
      <c r="I45" s="47">
        <v>10.93</v>
      </c>
      <c r="J45" s="65">
        <v>11.49</v>
      </c>
      <c r="K45" s="65">
        <v>11.99</v>
      </c>
      <c r="L45" s="65">
        <v>11.8</v>
      </c>
      <c r="M45" s="50">
        <f t="shared" si="6"/>
        <v>0</v>
      </c>
      <c r="N45" s="50">
        <f t="shared" si="7"/>
        <v>-2.8444444444444494E-2</v>
      </c>
      <c r="O45" s="50">
        <f t="shared" si="8"/>
        <v>-2.8444444444444494E-2</v>
      </c>
      <c r="P45" s="25">
        <f t="shared" si="5"/>
        <v>2.1333333333333353E-2</v>
      </c>
      <c r="Q45" s="24">
        <f t="shared" si="2"/>
        <v>6.5777777777777796E-2</v>
      </c>
      <c r="R45" s="28">
        <f t="shared" si="3"/>
        <v>4.8888888888888954E-2</v>
      </c>
      <c r="S45" s="30"/>
      <c r="T45" s="30"/>
      <c r="U45" s="30"/>
      <c r="V45" s="30"/>
      <c r="W45" s="30"/>
    </row>
    <row r="46" spans="1:23" ht="15.75">
      <c r="A46" s="31">
        <v>40975</v>
      </c>
      <c r="B46" s="23">
        <v>45</v>
      </c>
      <c r="C46" s="13" t="s">
        <v>16</v>
      </c>
      <c r="D46" s="19" t="s">
        <v>62</v>
      </c>
      <c r="E46" s="63">
        <v>22.55</v>
      </c>
      <c r="F46" s="57">
        <v>22.9</v>
      </c>
      <c r="G46" s="39">
        <v>22.55</v>
      </c>
      <c r="H46" s="39">
        <v>22.55</v>
      </c>
      <c r="I46" s="39">
        <v>22.55</v>
      </c>
      <c r="J46" s="63">
        <v>23.09</v>
      </c>
      <c r="K46" s="63">
        <v>23</v>
      </c>
      <c r="L46" s="63">
        <v>22.63</v>
      </c>
      <c r="M46" s="50">
        <f t="shared" si="6"/>
        <v>-1.5283842794759694E-2</v>
      </c>
      <c r="N46" s="50">
        <f t="shared" si="7"/>
        <v>-1.5283842794759694E-2</v>
      </c>
      <c r="O46" s="50">
        <f t="shared" si="8"/>
        <v>-1.5283842794759694E-2</v>
      </c>
      <c r="P46" s="25">
        <f t="shared" si="5"/>
        <v>8.2969432314411052E-3</v>
      </c>
      <c r="Q46" s="24">
        <f t="shared" si="2"/>
        <v>4.366812227074298E-3</v>
      </c>
      <c r="R46" s="28">
        <f t="shared" si="3"/>
        <v>-1.1790393013100418E-2</v>
      </c>
      <c r="S46" s="30"/>
      <c r="T46" s="30"/>
      <c r="U46" s="30"/>
      <c r="V46" s="30"/>
      <c r="W46" s="30"/>
    </row>
    <row r="47" spans="1:23" ht="15.75">
      <c r="A47" s="31">
        <v>40976</v>
      </c>
      <c r="B47" s="23">
        <v>46</v>
      </c>
      <c r="C47" s="13" t="s">
        <v>50</v>
      </c>
      <c r="D47" s="19" t="s">
        <v>61</v>
      </c>
      <c r="E47" s="65">
        <v>1.87</v>
      </c>
      <c r="F47" s="58">
        <v>1.92</v>
      </c>
      <c r="G47" s="47">
        <v>1.88</v>
      </c>
      <c r="H47" s="47">
        <v>1.76</v>
      </c>
      <c r="I47" s="47">
        <v>1.76</v>
      </c>
      <c r="J47" s="65">
        <v>1.89</v>
      </c>
      <c r="K47" s="65">
        <v>1.89</v>
      </c>
      <c r="L47" s="65">
        <v>2</v>
      </c>
      <c r="M47" s="50">
        <f t="shared" si="6"/>
        <v>-2.083333333333337E-2</v>
      </c>
      <c r="N47" s="50">
        <f t="shared" si="7"/>
        <v>-8.3333333333333259E-2</v>
      </c>
      <c r="O47" s="50">
        <f t="shared" si="8"/>
        <v>-8.3333333333333259E-2</v>
      </c>
      <c r="P47" s="25">
        <f t="shared" si="5"/>
        <v>-1.5625000000000014E-2</v>
      </c>
      <c r="Q47" s="24">
        <f t="shared" si="2"/>
        <v>-1.5625000000000014E-2</v>
      </c>
      <c r="R47" s="28">
        <f t="shared" si="3"/>
        <v>4.1666666666666706E-2</v>
      </c>
      <c r="S47" s="30"/>
      <c r="T47" s="30"/>
      <c r="U47" s="30"/>
      <c r="V47" s="30"/>
      <c r="W47" s="30"/>
    </row>
    <row r="48" spans="1:23" ht="15.75">
      <c r="A48" s="31">
        <v>40977</v>
      </c>
      <c r="B48" s="23">
        <v>47</v>
      </c>
      <c r="C48" s="13" t="s">
        <v>33</v>
      </c>
      <c r="D48" s="19" t="s">
        <v>61</v>
      </c>
      <c r="E48" s="63">
        <v>9.93</v>
      </c>
      <c r="F48" s="57">
        <v>9.93</v>
      </c>
      <c r="G48" s="39">
        <v>9.7100000000000009</v>
      </c>
      <c r="H48" s="39">
        <v>9.7100000000000009</v>
      </c>
      <c r="I48" s="39">
        <v>9.7100000000000009</v>
      </c>
      <c r="J48" s="63">
        <v>10</v>
      </c>
      <c r="K48" s="63">
        <v>10.18</v>
      </c>
      <c r="L48" s="63">
        <v>10.16</v>
      </c>
      <c r="M48" s="50">
        <f t="shared" si="6"/>
        <v>-2.2155085599194213E-2</v>
      </c>
      <c r="N48" s="50">
        <f t="shared" si="7"/>
        <v>-2.2155085599194213E-2</v>
      </c>
      <c r="O48" s="50">
        <f t="shared" si="8"/>
        <v>-2.2155085599194213E-2</v>
      </c>
      <c r="P48" s="25">
        <f t="shared" si="5"/>
        <v>7.049345417925507E-3</v>
      </c>
      <c r="Q48" s="24">
        <f t="shared" si="2"/>
        <v>2.5176233635448138E-2</v>
      </c>
      <c r="R48" s="28">
        <f t="shared" si="3"/>
        <v>2.316213494461233E-2</v>
      </c>
      <c r="S48" s="30"/>
      <c r="T48" s="30"/>
      <c r="U48" s="30"/>
      <c r="V48" s="30"/>
      <c r="W48" s="30"/>
    </row>
    <row r="49" spans="1:23" ht="15.75">
      <c r="A49" s="31">
        <v>40980</v>
      </c>
      <c r="B49" s="23">
        <v>48</v>
      </c>
      <c r="C49" s="13" t="s">
        <v>34</v>
      </c>
      <c r="D49" s="19" t="s">
        <v>62</v>
      </c>
      <c r="E49" s="63">
        <v>10.49</v>
      </c>
      <c r="F49" s="57">
        <v>10.88</v>
      </c>
      <c r="G49" s="39">
        <v>10.75</v>
      </c>
      <c r="H49" s="39">
        <v>10.75</v>
      </c>
      <c r="I49" s="39">
        <v>10.75</v>
      </c>
      <c r="J49" s="63">
        <v>10.95</v>
      </c>
      <c r="K49" s="63">
        <v>11.48</v>
      </c>
      <c r="L49" s="63">
        <v>11.49</v>
      </c>
      <c r="M49" s="50">
        <f t="shared" si="6"/>
        <v>-1.194852941176483E-2</v>
      </c>
      <c r="N49" s="50">
        <f t="shared" si="7"/>
        <v>-1.194852941176483E-2</v>
      </c>
      <c r="O49" s="50">
        <f t="shared" si="8"/>
        <v>-1.194852941176483E-2</v>
      </c>
      <c r="P49" s="25">
        <f t="shared" si="5"/>
        <v>6.4338235294116274E-3</v>
      </c>
      <c r="Q49" s="24">
        <f t="shared" si="2"/>
        <v>5.5147058823529375E-2</v>
      </c>
      <c r="R49" s="28">
        <f t="shared" si="3"/>
        <v>5.6066176470588182E-2</v>
      </c>
      <c r="S49" s="30"/>
      <c r="T49" s="30"/>
      <c r="U49" s="30"/>
      <c r="V49" s="30"/>
      <c r="W49" s="30"/>
    </row>
    <row r="50" spans="1:23" ht="15.75">
      <c r="A50" s="31">
        <v>40981</v>
      </c>
      <c r="B50" s="23">
        <v>49</v>
      </c>
      <c r="C50" s="13" t="s">
        <v>35</v>
      </c>
      <c r="D50" s="19" t="s">
        <v>62</v>
      </c>
      <c r="E50" s="63">
        <v>23</v>
      </c>
      <c r="F50" s="57">
        <v>23.17</v>
      </c>
      <c r="G50" s="39">
        <v>22.7</v>
      </c>
      <c r="H50" s="39">
        <v>22.31</v>
      </c>
      <c r="I50" s="39">
        <v>22.31</v>
      </c>
      <c r="J50" s="63">
        <v>22.99</v>
      </c>
      <c r="K50" s="63">
        <v>23</v>
      </c>
      <c r="L50" s="63">
        <v>23</v>
      </c>
      <c r="M50" s="50">
        <f t="shared" si="6"/>
        <v>-2.0284851100561219E-2</v>
      </c>
      <c r="N50" s="50">
        <f t="shared" si="7"/>
        <v>-3.7116961588260833E-2</v>
      </c>
      <c r="O50" s="50">
        <f t="shared" si="8"/>
        <v>-3.7116961588260833E-2</v>
      </c>
      <c r="P50" s="25">
        <f t="shared" si="5"/>
        <v>-7.7686663789384228E-3</v>
      </c>
      <c r="Q50" s="24">
        <f t="shared" si="2"/>
        <v>-7.3370738023306728E-3</v>
      </c>
      <c r="R50" s="28">
        <f t="shared" si="3"/>
        <v>-7.3370738023306728E-3</v>
      </c>
      <c r="S50" s="30"/>
      <c r="T50" s="30"/>
      <c r="U50" s="30"/>
      <c r="V50" s="30"/>
      <c r="W50" s="30"/>
    </row>
    <row r="51" spans="1:23" ht="15.75">
      <c r="A51" s="31">
        <v>40982</v>
      </c>
      <c r="B51" s="23">
        <v>50</v>
      </c>
      <c r="C51" s="13" t="s">
        <v>36</v>
      </c>
      <c r="D51" s="19" t="s">
        <v>63</v>
      </c>
      <c r="E51" s="63">
        <v>25.6</v>
      </c>
      <c r="F51" s="57">
        <v>26.4</v>
      </c>
      <c r="G51" s="39">
        <v>24.5</v>
      </c>
      <c r="H51" s="39">
        <v>24.5</v>
      </c>
      <c r="I51" s="39">
        <v>24.5</v>
      </c>
      <c r="J51" s="63">
        <v>25.94</v>
      </c>
      <c r="K51" s="63">
        <v>25.99</v>
      </c>
      <c r="L51" s="63">
        <v>25</v>
      </c>
      <c r="M51" s="50">
        <f t="shared" si="6"/>
        <v>-7.1969696969696906E-2</v>
      </c>
      <c r="N51" s="50">
        <f t="shared" si="7"/>
        <v>-7.1969696969696906E-2</v>
      </c>
      <c r="O51" s="50">
        <f t="shared" si="8"/>
        <v>-7.1969696969696906E-2</v>
      </c>
      <c r="P51" s="25">
        <f t="shared" si="5"/>
        <v>-1.7424242424242321E-2</v>
      </c>
      <c r="Q51" s="24">
        <f t="shared" si="2"/>
        <v>-1.5530303030303037E-2</v>
      </c>
      <c r="R51" s="28">
        <f t="shared" si="3"/>
        <v>-5.3030303030302976E-2</v>
      </c>
      <c r="S51" s="30"/>
      <c r="T51" s="30"/>
      <c r="U51" s="30"/>
      <c r="V51" s="30"/>
      <c r="W51" s="30"/>
    </row>
    <row r="52" spans="1:23" ht="15.75">
      <c r="A52" s="31">
        <v>40983</v>
      </c>
      <c r="B52" s="23">
        <v>51</v>
      </c>
      <c r="C52" s="13" t="s">
        <v>51</v>
      </c>
      <c r="D52" s="19" t="s">
        <v>63</v>
      </c>
      <c r="E52" s="63">
        <v>69.5</v>
      </c>
      <c r="F52" s="57">
        <v>69.599999999999994</v>
      </c>
      <c r="G52" s="39">
        <v>68</v>
      </c>
      <c r="H52" s="39">
        <v>67</v>
      </c>
      <c r="I52" s="39">
        <v>66.099999999999994</v>
      </c>
      <c r="J52" s="63">
        <v>66.53</v>
      </c>
      <c r="K52" s="63">
        <v>66.430000000000007</v>
      </c>
      <c r="L52" s="63">
        <v>64.569999999999993</v>
      </c>
      <c r="M52" s="50">
        <f t="shared" si="6"/>
        <v>-2.2988505747126409E-2</v>
      </c>
      <c r="N52" s="50">
        <f t="shared" si="7"/>
        <v>-3.7356321839080331E-2</v>
      </c>
      <c r="O52" s="50">
        <f t="shared" si="8"/>
        <v>-5.0287356321839116E-2</v>
      </c>
      <c r="P52" s="25">
        <f t="shared" si="5"/>
        <v>-4.4109195402298754E-2</v>
      </c>
      <c r="Q52" s="24">
        <f t="shared" si="2"/>
        <v>-4.5545977011494078E-2</v>
      </c>
      <c r="R52" s="28">
        <f t="shared" si="3"/>
        <v>-7.227011494252876E-2</v>
      </c>
      <c r="S52" s="30"/>
      <c r="T52" s="30"/>
      <c r="U52" s="30"/>
      <c r="V52" s="30"/>
      <c r="W52" s="30"/>
    </row>
    <row r="53" spans="1:23" ht="15.75">
      <c r="A53" s="31">
        <v>40984</v>
      </c>
      <c r="B53" s="23">
        <v>52</v>
      </c>
      <c r="C53" s="13" t="s">
        <v>52</v>
      </c>
      <c r="D53" s="19" t="s">
        <v>61</v>
      </c>
      <c r="E53" s="63">
        <v>1.2</v>
      </c>
      <c r="F53" s="57">
        <v>1.22</v>
      </c>
      <c r="G53" s="39">
        <v>1.1000000000000001</v>
      </c>
      <c r="H53" s="39">
        <v>1.07</v>
      </c>
      <c r="I53" s="39">
        <v>1.07</v>
      </c>
      <c r="J53" s="63">
        <v>1.1499999999999999</v>
      </c>
      <c r="K53" s="63">
        <v>1.1200000000000001</v>
      </c>
      <c r="L53" s="63">
        <v>1.1399999999999999</v>
      </c>
      <c r="M53" s="50">
        <f t="shared" si="6"/>
        <v>-9.8360655737704805E-2</v>
      </c>
      <c r="N53" s="50">
        <f t="shared" si="7"/>
        <v>-0.12295081967213106</v>
      </c>
      <c r="O53" s="50">
        <f t="shared" si="8"/>
        <v>-0.12295081967213106</v>
      </c>
      <c r="P53" s="25">
        <f t="shared" si="5"/>
        <v>-5.7377049180327919E-2</v>
      </c>
      <c r="Q53" s="24">
        <f t="shared" si="2"/>
        <v>-8.1967213114753995E-2</v>
      </c>
      <c r="R53" s="28">
        <f t="shared" si="3"/>
        <v>-6.5573770491803338E-2</v>
      </c>
      <c r="S53" s="30"/>
      <c r="T53" s="30"/>
      <c r="U53" s="30"/>
      <c r="V53" s="30"/>
      <c r="W53" s="30"/>
    </row>
    <row r="54" spans="1:23" ht="15.75">
      <c r="A54" s="31">
        <v>40987</v>
      </c>
      <c r="B54" s="23">
        <v>53</v>
      </c>
      <c r="C54" s="13" t="s">
        <v>70</v>
      </c>
      <c r="D54" s="19" t="s">
        <v>61</v>
      </c>
      <c r="E54" s="63">
        <v>13.05</v>
      </c>
      <c r="F54" s="57">
        <v>13.05</v>
      </c>
      <c r="G54" s="39">
        <v>12.61</v>
      </c>
      <c r="H54" s="39">
        <v>11.49</v>
      </c>
      <c r="I54" s="39">
        <v>11.49</v>
      </c>
      <c r="J54" s="63">
        <v>12.63</v>
      </c>
      <c r="K54" s="63">
        <v>11.91</v>
      </c>
      <c r="L54" s="63">
        <v>12.47</v>
      </c>
      <c r="M54" s="50">
        <f t="shared" si="6"/>
        <v>-3.371647509578557E-2</v>
      </c>
      <c r="N54" s="50">
        <f t="shared" si="7"/>
        <v>-0.11954022988505753</v>
      </c>
      <c r="O54" s="50">
        <f t="shared" si="8"/>
        <v>-0.11954022988505753</v>
      </c>
      <c r="P54" s="25">
        <f t="shared" si="5"/>
        <v>-3.2183908045977004E-2</v>
      </c>
      <c r="Q54" s="24">
        <f t="shared" si="2"/>
        <v>-8.73563218390805E-2</v>
      </c>
      <c r="R54" s="28">
        <f t="shared" si="3"/>
        <v>-4.4444444444444446E-2</v>
      </c>
      <c r="S54" s="30"/>
      <c r="T54" s="30"/>
      <c r="U54" s="30"/>
      <c r="V54" s="30"/>
      <c r="W54" s="30"/>
    </row>
    <row r="55" spans="1:23" ht="15.75">
      <c r="A55" s="31">
        <v>40988</v>
      </c>
      <c r="B55" s="23">
        <v>54</v>
      </c>
      <c r="C55" s="13" t="s">
        <v>53</v>
      </c>
      <c r="D55" s="19" t="s">
        <v>63</v>
      </c>
      <c r="E55" s="63">
        <v>94</v>
      </c>
      <c r="F55" s="57">
        <v>94</v>
      </c>
      <c r="G55" s="39">
        <v>93.5</v>
      </c>
      <c r="H55" s="39">
        <v>88.9</v>
      </c>
      <c r="I55" s="39">
        <v>88.9</v>
      </c>
      <c r="J55" s="63">
        <v>94.5</v>
      </c>
      <c r="K55" s="63">
        <v>98.8</v>
      </c>
      <c r="L55" s="63">
        <v>103</v>
      </c>
      <c r="M55" s="50">
        <f t="shared" si="6"/>
        <v>-5.3191489361702482E-3</v>
      </c>
      <c r="N55" s="50">
        <f t="shared" si="7"/>
        <v>-5.425531914893611E-2</v>
      </c>
      <c r="O55" s="50">
        <f t="shared" si="8"/>
        <v>-5.425531914893611E-2</v>
      </c>
      <c r="P55" s="25">
        <f t="shared" si="5"/>
        <v>5.3191489361702126E-3</v>
      </c>
      <c r="Q55" s="24">
        <f t="shared" si="2"/>
        <v>5.1063829787234012E-2</v>
      </c>
      <c r="R55" s="28">
        <f t="shared" si="3"/>
        <v>9.5744680851063829E-2</v>
      </c>
      <c r="S55" s="30"/>
      <c r="T55" s="30"/>
      <c r="U55" s="30"/>
      <c r="V55" s="30"/>
      <c r="W55" s="30"/>
    </row>
    <row r="56" spans="1:23" ht="15.75" customHeight="1">
      <c r="A56" s="31">
        <v>40989</v>
      </c>
      <c r="B56" s="23">
        <v>55</v>
      </c>
      <c r="C56" s="13" t="s">
        <v>71</v>
      </c>
      <c r="D56" s="19" t="s">
        <v>40</v>
      </c>
      <c r="E56" s="63">
        <v>4.8</v>
      </c>
      <c r="F56" s="57">
        <v>4.8</v>
      </c>
      <c r="G56" s="39">
        <v>4.33</v>
      </c>
      <c r="H56" s="39">
        <v>4.33</v>
      </c>
      <c r="I56" s="39">
        <v>4.33</v>
      </c>
      <c r="J56" s="63">
        <v>4.43</v>
      </c>
      <c r="K56" s="63">
        <v>4.58</v>
      </c>
      <c r="L56" s="63">
        <v>4.57</v>
      </c>
      <c r="M56" s="50">
        <f t="shared" si="6"/>
        <v>-9.7916666666666652E-2</v>
      </c>
      <c r="N56" s="50">
        <f t="shared" si="7"/>
        <v>-9.7916666666666652E-2</v>
      </c>
      <c r="O56" s="50">
        <f t="shared" si="8"/>
        <v>-9.7916666666666652E-2</v>
      </c>
      <c r="P56" s="25">
        <f t="shared" si="5"/>
        <v>-7.7083333333333365E-2</v>
      </c>
      <c r="Q56" s="24">
        <f t="shared" si="2"/>
        <v>-4.5833333333333282E-2</v>
      </c>
      <c r="R56" s="28">
        <f t="shared" si="3"/>
        <v>-4.7916666666666573E-2</v>
      </c>
      <c r="S56" s="30"/>
      <c r="T56" s="30"/>
      <c r="U56" s="30"/>
      <c r="V56" s="30"/>
      <c r="W56" s="30"/>
    </row>
    <row r="57" spans="1:23" ht="15.75" customHeight="1">
      <c r="A57" s="31">
        <v>40990</v>
      </c>
      <c r="B57" s="23">
        <v>56</v>
      </c>
      <c r="C57" s="13" t="s">
        <v>72</v>
      </c>
      <c r="D57" s="19" t="s">
        <v>40</v>
      </c>
      <c r="E57" s="63">
        <v>33.89</v>
      </c>
      <c r="F57" s="57">
        <v>35</v>
      </c>
      <c r="G57" s="39">
        <v>33.11</v>
      </c>
      <c r="H57" s="39">
        <v>33.11</v>
      </c>
      <c r="I57" s="39">
        <v>33.11</v>
      </c>
      <c r="J57" s="63">
        <v>33.5</v>
      </c>
      <c r="K57" s="63">
        <v>34</v>
      </c>
      <c r="L57" s="63">
        <v>34.5</v>
      </c>
      <c r="M57" s="50">
        <f t="shared" si="6"/>
        <v>-5.4000000000000048E-2</v>
      </c>
      <c r="N57" s="50">
        <f t="shared" si="7"/>
        <v>-5.4000000000000048E-2</v>
      </c>
      <c r="O57" s="50">
        <f t="shared" si="8"/>
        <v>-5.4000000000000048E-2</v>
      </c>
      <c r="P57" s="25">
        <f t="shared" si="5"/>
        <v>-4.2857142857142858E-2</v>
      </c>
      <c r="Q57" s="24">
        <f t="shared" si="2"/>
        <v>-2.8571428571428571E-2</v>
      </c>
      <c r="R57" s="28">
        <f t="shared" si="3"/>
        <v>-1.4285714285714285E-2</v>
      </c>
      <c r="S57" s="30"/>
      <c r="T57" s="30"/>
      <c r="U57" s="30"/>
      <c r="V57" s="30"/>
      <c r="W57" s="30"/>
    </row>
    <row r="58" spans="1:23" ht="15.75">
      <c r="A58" s="31">
        <v>40991</v>
      </c>
      <c r="B58" s="23">
        <v>57</v>
      </c>
      <c r="C58" s="13" t="s">
        <v>73</v>
      </c>
      <c r="D58" s="19" t="s">
        <v>61</v>
      </c>
      <c r="E58" s="63">
        <v>15.47</v>
      </c>
      <c r="F58" s="57">
        <v>15.47</v>
      </c>
      <c r="G58" s="39">
        <v>14.7</v>
      </c>
      <c r="H58" s="39">
        <v>14.1</v>
      </c>
      <c r="I58" s="39">
        <v>14.1</v>
      </c>
      <c r="J58" s="63">
        <v>15.36</v>
      </c>
      <c r="K58" s="63">
        <v>15.4</v>
      </c>
      <c r="L58" s="63">
        <v>15.14</v>
      </c>
      <c r="M58" s="50">
        <f t="shared" si="6"/>
        <v>-4.9773755656108642E-2</v>
      </c>
      <c r="N58" s="50">
        <f t="shared" si="7"/>
        <v>-8.8558500323206224E-2</v>
      </c>
      <c r="O58" s="50">
        <f t="shared" si="8"/>
        <v>-8.8558500323206224E-2</v>
      </c>
      <c r="P58" s="25">
        <f t="shared" si="5"/>
        <v>-7.1105365223013061E-3</v>
      </c>
      <c r="Q58" s="24">
        <f t="shared" si="2"/>
        <v>-4.5248868778280729E-3</v>
      </c>
      <c r="R58" s="28">
        <f t="shared" si="3"/>
        <v>-2.1331609566903689E-2</v>
      </c>
      <c r="S58" s="30"/>
      <c r="T58" s="30"/>
      <c r="U58" s="30"/>
      <c r="V58" s="30"/>
      <c r="W58" s="30"/>
    </row>
    <row r="59" spans="1:23" ht="15.75">
      <c r="A59" s="31">
        <v>40994</v>
      </c>
      <c r="B59" s="23">
        <v>58</v>
      </c>
      <c r="C59" s="13" t="s">
        <v>54</v>
      </c>
      <c r="D59" s="19" t="s">
        <v>63</v>
      </c>
      <c r="E59" s="63">
        <v>10.25</v>
      </c>
      <c r="F59" s="57">
        <v>10.1</v>
      </c>
      <c r="G59" s="39">
        <v>10.1</v>
      </c>
      <c r="H59" s="39">
        <v>9.9499999999999993</v>
      </c>
      <c r="I59" s="39">
        <v>9.9499999999999993</v>
      </c>
      <c r="J59" s="63">
        <v>10.65</v>
      </c>
      <c r="K59" s="63">
        <v>10.35</v>
      </c>
      <c r="L59" s="63">
        <v>10.29</v>
      </c>
      <c r="M59" s="50">
        <f t="shared" si="6"/>
        <v>0</v>
      </c>
      <c r="N59" s="50">
        <f t="shared" si="7"/>
        <v>-1.4851485148514865E-2</v>
      </c>
      <c r="O59" s="50">
        <f t="shared" si="8"/>
        <v>-1.4851485148514865E-2</v>
      </c>
      <c r="P59" s="25">
        <f t="shared" si="5"/>
        <v>5.4455445544554525E-2</v>
      </c>
      <c r="Q59" s="24">
        <f t="shared" si="2"/>
        <v>2.4752475247524754E-2</v>
      </c>
      <c r="R59" s="28">
        <f t="shared" si="3"/>
        <v>1.8811881188118763E-2</v>
      </c>
      <c r="S59" s="30"/>
      <c r="T59" s="30"/>
      <c r="U59" s="30"/>
      <c r="V59" s="30"/>
      <c r="W59" s="30"/>
    </row>
    <row r="60" spans="1:23" ht="15.75">
      <c r="A60" s="31">
        <v>40995</v>
      </c>
      <c r="B60" s="23">
        <v>59</v>
      </c>
      <c r="C60" s="15" t="s">
        <v>100</v>
      </c>
      <c r="D60" s="17" t="s">
        <v>61</v>
      </c>
      <c r="E60" s="63">
        <v>35.32</v>
      </c>
      <c r="F60" s="57">
        <v>35.299999999999997</v>
      </c>
      <c r="G60" s="39">
        <v>34.5</v>
      </c>
      <c r="H60" s="39">
        <v>33.299999999999997</v>
      </c>
      <c r="I60" s="39">
        <v>33.299999999999997</v>
      </c>
      <c r="J60" s="63">
        <v>34.79</v>
      </c>
      <c r="K60" s="63">
        <v>33.950000000000003</v>
      </c>
      <c r="L60" s="63">
        <v>34.19</v>
      </c>
      <c r="M60" s="50">
        <f t="shared" si="6"/>
        <v>-2.2662889518413554E-2</v>
      </c>
      <c r="N60" s="50">
        <f t="shared" si="7"/>
        <v>-5.6657223796033995E-2</v>
      </c>
      <c r="O60" s="50">
        <f t="shared" si="8"/>
        <v>-5.6657223796033995E-2</v>
      </c>
      <c r="P60" s="25">
        <f t="shared" si="5"/>
        <v>-1.4447592067988613E-2</v>
      </c>
      <c r="Q60" s="24">
        <f t="shared" si="2"/>
        <v>-3.8243626062322789E-2</v>
      </c>
      <c r="R60" s="28">
        <f t="shared" si="3"/>
        <v>-3.1444759206798852E-2</v>
      </c>
      <c r="S60" s="30"/>
      <c r="T60" s="30"/>
      <c r="U60" s="30"/>
      <c r="V60" s="30"/>
      <c r="W60" s="30"/>
    </row>
    <row r="61" spans="1:23" ht="15.75">
      <c r="A61" s="31">
        <v>40996</v>
      </c>
      <c r="B61" s="23">
        <v>60</v>
      </c>
      <c r="C61" s="13" t="s">
        <v>74</v>
      </c>
      <c r="D61" s="19" t="s">
        <v>61</v>
      </c>
      <c r="E61" s="63">
        <v>50.9</v>
      </c>
      <c r="F61" s="57">
        <v>50.9</v>
      </c>
      <c r="G61" s="39">
        <v>49.66</v>
      </c>
      <c r="H61" s="39">
        <v>48.51</v>
      </c>
      <c r="I61" s="39">
        <v>48.51</v>
      </c>
      <c r="J61" s="63">
        <v>49.71</v>
      </c>
      <c r="K61" s="63">
        <v>49.01</v>
      </c>
      <c r="L61" s="63">
        <v>48.6</v>
      </c>
      <c r="M61" s="50">
        <f t="shared" si="6"/>
        <v>-2.4361493123772116E-2</v>
      </c>
      <c r="N61" s="50">
        <f t="shared" si="7"/>
        <v>-4.6954813359528447E-2</v>
      </c>
      <c r="O61" s="50">
        <f t="shared" si="8"/>
        <v>-4.6954813359528447E-2</v>
      </c>
      <c r="P61" s="25">
        <f t="shared" si="5"/>
        <v>-2.3379174852652215E-2</v>
      </c>
      <c r="Q61" s="24">
        <f t="shared" si="2"/>
        <v>-3.7131630648330069E-2</v>
      </c>
      <c r="R61" s="28">
        <f t="shared" si="3"/>
        <v>-4.5186640471512718E-2</v>
      </c>
      <c r="S61" s="30"/>
      <c r="T61" s="30"/>
      <c r="U61" s="30"/>
      <c r="V61" s="30"/>
      <c r="W61" s="30"/>
    </row>
    <row r="62" spans="1:23" ht="15.75">
      <c r="A62" s="31">
        <v>40997</v>
      </c>
      <c r="B62" s="23">
        <v>61</v>
      </c>
      <c r="C62" s="13" t="s">
        <v>151</v>
      </c>
      <c r="D62" s="19" t="s">
        <v>61</v>
      </c>
      <c r="E62" s="63">
        <v>3.92</v>
      </c>
      <c r="F62" s="57">
        <v>4.5</v>
      </c>
      <c r="G62" s="39">
        <v>3.2</v>
      </c>
      <c r="H62" s="39">
        <v>2.92</v>
      </c>
      <c r="I62" s="39">
        <v>2.92</v>
      </c>
      <c r="J62" s="63">
        <v>3.2</v>
      </c>
      <c r="K62" s="63">
        <v>3.39</v>
      </c>
      <c r="L62" s="63">
        <v>3</v>
      </c>
      <c r="M62" s="50">
        <f t="shared" si="6"/>
        <v>-0.28888888888888886</v>
      </c>
      <c r="N62" s="50">
        <f t="shared" si="7"/>
        <v>-0.35111111111111115</v>
      </c>
      <c r="O62" s="50">
        <f t="shared" si="8"/>
        <v>-0.35111111111111115</v>
      </c>
      <c r="P62" s="25">
        <f t="shared" si="5"/>
        <v>-0.28888888888888886</v>
      </c>
      <c r="Q62" s="24">
        <f t="shared" si="2"/>
        <v>-0.24666666666666665</v>
      </c>
      <c r="R62" s="28">
        <f t="shared" si="3"/>
        <v>-0.33333333333333331</v>
      </c>
      <c r="S62" s="30"/>
      <c r="T62" s="30"/>
      <c r="U62" s="30"/>
      <c r="V62" s="30"/>
      <c r="W62" s="30"/>
    </row>
    <row r="63" spans="1:23" ht="15.75">
      <c r="A63" s="31">
        <v>40998</v>
      </c>
      <c r="B63" s="23">
        <v>62</v>
      </c>
      <c r="C63" s="22" t="s">
        <v>55</v>
      </c>
      <c r="D63" s="19" t="s">
        <v>62</v>
      </c>
      <c r="E63" s="63">
        <v>92.5</v>
      </c>
      <c r="F63" s="57">
        <v>91</v>
      </c>
      <c r="G63" s="39">
        <v>91</v>
      </c>
      <c r="H63" s="39">
        <v>91</v>
      </c>
      <c r="I63" s="39">
        <v>91</v>
      </c>
      <c r="J63" s="63">
        <v>92.4</v>
      </c>
      <c r="K63" s="63">
        <v>93.5</v>
      </c>
      <c r="L63" s="63">
        <v>99.9</v>
      </c>
      <c r="M63" s="50">
        <f t="shared" si="6"/>
        <v>0</v>
      </c>
      <c r="N63" s="50">
        <f t="shared" si="7"/>
        <v>0</v>
      </c>
      <c r="O63" s="50">
        <f t="shared" si="8"/>
        <v>0</v>
      </c>
      <c r="P63" s="25">
        <f t="shared" si="5"/>
        <v>1.5384615384615448E-2</v>
      </c>
      <c r="Q63" s="24">
        <f t="shared" si="2"/>
        <v>2.7472527472527472E-2</v>
      </c>
      <c r="R63" s="28">
        <f t="shared" si="3"/>
        <v>9.7802197802197871E-2</v>
      </c>
      <c r="S63" s="30"/>
      <c r="T63" s="30"/>
      <c r="U63" s="30"/>
      <c r="V63" s="30"/>
      <c r="W63" s="30"/>
    </row>
    <row r="64" spans="1:23" ht="15.75">
      <c r="A64" s="31">
        <v>41001</v>
      </c>
      <c r="B64" s="23">
        <v>63</v>
      </c>
      <c r="C64" s="13" t="s">
        <v>56</v>
      </c>
      <c r="D64" s="19" t="s">
        <v>40</v>
      </c>
      <c r="E64" s="63">
        <v>2.5</v>
      </c>
      <c r="F64" s="57">
        <v>2.2999999999999998</v>
      </c>
      <c r="G64" s="39">
        <v>2.06</v>
      </c>
      <c r="H64" s="39">
        <v>2.06</v>
      </c>
      <c r="I64" s="39">
        <v>2.0099999999999998</v>
      </c>
      <c r="J64" s="63">
        <v>2.06</v>
      </c>
      <c r="K64" s="63">
        <v>2.1800000000000002</v>
      </c>
      <c r="L64" s="63">
        <v>2.0699999999999998</v>
      </c>
      <c r="M64" s="50">
        <f t="shared" si="6"/>
        <v>-0.10434782608695647</v>
      </c>
      <c r="N64" s="50">
        <f t="shared" si="7"/>
        <v>-0.10434782608695647</v>
      </c>
      <c r="O64" s="50">
        <f t="shared" si="8"/>
        <v>-0.12608695652173918</v>
      </c>
      <c r="P64" s="25">
        <f t="shared" si="5"/>
        <v>-0.10434782608695643</v>
      </c>
      <c r="Q64" s="24">
        <f t="shared" si="2"/>
        <v>-5.2173913043478119E-2</v>
      </c>
      <c r="R64" s="28">
        <f t="shared" si="3"/>
        <v>-0.1</v>
      </c>
      <c r="S64" s="30"/>
      <c r="T64" s="30"/>
      <c r="U64" s="30"/>
      <c r="V64" s="30"/>
      <c r="W64" s="30"/>
    </row>
    <row r="65" spans="1:23" ht="15.75">
      <c r="A65" s="31">
        <v>41002</v>
      </c>
      <c r="B65" s="23">
        <v>64</v>
      </c>
      <c r="C65" s="15" t="s">
        <v>131</v>
      </c>
      <c r="D65" s="17" t="s">
        <v>61</v>
      </c>
      <c r="E65" s="63">
        <v>9.7799999999999994</v>
      </c>
      <c r="F65" s="57">
        <v>9.81</v>
      </c>
      <c r="G65" s="39">
        <v>9.4</v>
      </c>
      <c r="H65" s="39">
        <v>8.8800000000000008</v>
      </c>
      <c r="I65" s="39">
        <v>8.8800000000000008</v>
      </c>
      <c r="J65" s="63">
        <v>9.4499999999999993</v>
      </c>
      <c r="K65" s="63">
        <v>9.1</v>
      </c>
      <c r="L65" s="63">
        <v>9.4</v>
      </c>
      <c r="M65" s="50">
        <f t="shared" si="6"/>
        <v>-4.1794087665647295E-2</v>
      </c>
      <c r="N65" s="50">
        <f t="shared" si="7"/>
        <v>-9.4801223241590127E-2</v>
      </c>
      <c r="O65" s="50">
        <f t="shared" si="8"/>
        <v>-9.4801223241590127E-2</v>
      </c>
      <c r="P65" s="25">
        <f t="shared" si="5"/>
        <v>-3.6697247706422138E-2</v>
      </c>
      <c r="Q65" s="24">
        <f t="shared" si="2"/>
        <v>-7.2375127420999066E-2</v>
      </c>
      <c r="R65" s="28">
        <f t="shared" si="3"/>
        <v>-4.1794087665647309E-2</v>
      </c>
      <c r="S65" s="30"/>
      <c r="T65" s="30"/>
      <c r="U65" s="30"/>
      <c r="V65" s="30"/>
      <c r="W65" s="30"/>
    </row>
    <row r="66" spans="1:23" ht="15.75">
      <c r="A66" s="31">
        <v>41003</v>
      </c>
      <c r="B66" s="23">
        <v>65</v>
      </c>
      <c r="C66" s="15" t="s">
        <v>132</v>
      </c>
      <c r="D66" s="17" t="s">
        <v>61</v>
      </c>
      <c r="E66" s="63">
        <v>26.31</v>
      </c>
      <c r="F66" s="57">
        <v>26.36</v>
      </c>
      <c r="G66" s="39">
        <v>26.36</v>
      </c>
      <c r="H66" s="39">
        <v>23.51</v>
      </c>
      <c r="I66" s="39">
        <v>23.49</v>
      </c>
      <c r="J66" s="63">
        <v>26.36</v>
      </c>
      <c r="K66" s="63">
        <v>23.51</v>
      </c>
      <c r="L66" s="63">
        <v>23.5</v>
      </c>
      <c r="M66" s="50">
        <f t="shared" ref="M66:M97" si="9">G66/F66-1</f>
        <v>0</v>
      </c>
      <c r="N66" s="50">
        <f t="shared" ref="N66:N97" si="10">H66/F66-1</f>
        <v>-0.10811836115326245</v>
      </c>
      <c r="O66" s="50">
        <f t="shared" ref="O66:O97" si="11">I66/F66-1</f>
        <v>-0.10887708649468897</v>
      </c>
      <c r="P66" s="25">
        <f t="shared" si="5"/>
        <v>0</v>
      </c>
      <c r="Q66" s="24">
        <f t="shared" ref="Q66:Q129" si="12">(K66-$F66)/$F66</f>
        <v>-0.10811836115326244</v>
      </c>
      <c r="R66" s="28">
        <f t="shared" ref="R66:R129" si="13">(L66-$F66)/$F66</f>
        <v>-0.1084977238239757</v>
      </c>
      <c r="S66" s="30"/>
      <c r="T66" s="30"/>
      <c r="U66" s="30"/>
      <c r="V66" s="30"/>
      <c r="W66" s="30"/>
    </row>
    <row r="67" spans="1:23" ht="15.75">
      <c r="A67" s="31">
        <v>41004</v>
      </c>
      <c r="B67" s="23">
        <v>66</v>
      </c>
      <c r="C67" s="13" t="s">
        <v>75</v>
      </c>
      <c r="D67" s="19" t="s">
        <v>14</v>
      </c>
      <c r="E67" s="63">
        <v>1.38</v>
      </c>
      <c r="F67" s="57">
        <v>1.38</v>
      </c>
      <c r="G67" s="39">
        <v>1.28</v>
      </c>
      <c r="H67" s="39">
        <v>1.24</v>
      </c>
      <c r="I67" s="39">
        <v>1.24</v>
      </c>
      <c r="J67" s="63">
        <v>1.31</v>
      </c>
      <c r="K67" s="63">
        <v>1.24</v>
      </c>
      <c r="L67" s="63">
        <v>1.29</v>
      </c>
      <c r="M67" s="50">
        <f t="shared" si="9"/>
        <v>-7.2463768115941907E-2</v>
      </c>
      <c r="N67" s="50">
        <f t="shared" si="10"/>
        <v>-0.10144927536231874</v>
      </c>
      <c r="O67" s="50">
        <f t="shared" si="11"/>
        <v>-0.10144927536231874</v>
      </c>
      <c r="P67" s="25">
        <f t="shared" ref="P67:P130" si="14">(J67-F67)/F67</f>
        <v>-5.0724637681159306E-2</v>
      </c>
      <c r="Q67" s="24">
        <f t="shared" si="12"/>
        <v>-0.10144927536231878</v>
      </c>
      <c r="R67" s="28">
        <f t="shared" si="13"/>
        <v>-6.5217391304347727E-2</v>
      </c>
      <c r="S67" s="30"/>
      <c r="T67" s="30"/>
      <c r="U67" s="30"/>
      <c r="V67" s="30"/>
      <c r="W67" s="30"/>
    </row>
    <row r="68" spans="1:23" ht="15.75">
      <c r="A68" s="31">
        <v>41009</v>
      </c>
      <c r="B68" s="23">
        <v>67</v>
      </c>
      <c r="C68" s="13" t="s">
        <v>53</v>
      </c>
      <c r="D68" s="19" t="s">
        <v>61</v>
      </c>
      <c r="E68" s="63">
        <v>104.3</v>
      </c>
      <c r="F68" s="57">
        <v>102.6</v>
      </c>
      <c r="G68" s="39">
        <v>101.8</v>
      </c>
      <c r="H68" s="39">
        <v>101.8</v>
      </c>
      <c r="I68" s="39">
        <v>96.2</v>
      </c>
      <c r="J68" s="63">
        <v>104</v>
      </c>
      <c r="K68" s="63">
        <v>104.2</v>
      </c>
      <c r="L68" s="63">
        <v>97</v>
      </c>
      <c r="M68" s="50">
        <f t="shared" si="9"/>
        <v>-7.7972709551656916E-3</v>
      </c>
      <c r="N68" s="50">
        <f t="shared" si="10"/>
        <v>-7.7972709551656916E-3</v>
      </c>
      <c r="O68" s="50">
        <f t="shared" si="11"/>
        <v>-6.2378167641325422E-2</v>
      </c>
      <c r="P68" s="25">
        <f t="shared" si="14"/>
        <v>1.3645224171540018E-2</v>
      </c>
      <c r="Q68" s="24">
        <f t="shared" si="12"/>
        <v>1.5594541910331468E-2</v>
      </c>
      <c r="R68" s="28">
        <f t="shared" si="13"/>
        <v>-5.4580896686159792E-2</v>
      </c>
      <c r="S68" s="30"/>
      <c r="T68" s="30"/>
      <c r="U68" s="30"/>
      <c r="V68" s="30"/>
      <c r="W68" s="30"/>
    </row>
    <row r="69" spans="1:23" ht="15.75">
      <c r="A69" s="31">
        <v>41010</v>
      </c>
      <c r="B69" s="23">
        <v>68</v>
      </c>
      <c r="C69" s="15" t="s">
        <v>82</v>
      </c>
      <c r="D69" s="17" t="s">
        <v>61</v>
      </c>
      <c r="E69" s="63">
        <v>16.55</v>
      </c>
      <c r="F69" s="57">
        <v>16.61</v>
      </c>
      <c r="G69" s="39">
        <v>16.5</v>
      </c>
      <c r="H69" s="39">
        <v>16.5</v>
      </c>
      <c r="I69" s="39">
        <v>16.5</v>
      </c>
      <c r="J69" s="63">
        <v>16.899999999999999</v>
      </c>
      <c r="K69" s="63">
        <v>17.23</v>
      </c>
      <c r="L69" s="63">
        <v>18.010000000000002</v>
      </c>
      <c r="M69" s="50">
        <f t="shared" si="9"/>
        <v>-6.6225165562913135E-3</v>
      </c>
      <c r="N69" s="50">
        <f t="shared" si="10"/>
        <v>-6.6225165562913135E-3</v>
      </c>
      <c r="O69" s="50">
        <f t="shared" si="11"/>
        <v>-6.6225165562913135E-3</v>
      </c>
      <c r="P69" s="25">
        <f t="shared" si="14"/>
        <v>1.7459361830222706E-2</v>
      </c>
      <c r="Q69" s="24">
        <f t="shared" si="12"/>
        <v>3.732691149909699E-2</v>
      </c>
      <c r="R69" s="28">
        <f t="shared" si="13"/>
        <v>8.4286574352799654E-2</v>
      </c>
      <c r="S69" s="30"/>
      <c r="T69" s="30"/>
      <c r="U69" s="30"/>
      <c r="V69" s="30"/>
      <c r="W69" s="30"/>
    </row>
    <row r="70" spans="1:23" ht="15.75">
      <c r="A70" s="31">
        <v>41011</v>
      </c>
      <c r="B70" s="23">
        <v>69</v>
      </c>
      <c r="C70" s="15" t="s">
        <v>133</v>
      </c>
      <c r="D70" s="17" t="s">
        <v>40</v>
      </c>
      <c r="E70" s="63">
        <v>4.88</v>
      </c>
      <c r="F70" s="57">
        <v>4.7</v>
      </c>
      <c r="G70" s="39">
        <v>4.7</v>
      </c>
      <c r="H70" s="39">
        <v>4.67</v>
      </c>
      <c r="I70" s="39">
        <v>4.67</v>
      </c>
      <c r="J70" s="63">
        <v>4.8</v>
      </c>
      <c r="K70" s="63">
        <v>4.79</v>
      </c>
      <c r="L70" s="63">
        <v>4.8</v>
      </c>
      <c r="M70" s="50">
        <f t="shared" si="9"/>
        <v>0</v>
      </c>
      <c r="N70" s="50">
        <f t="shared" si="10"/>
        <v>-6.38297872340432E-3</v>
      </c>
      <c r="O70" s="50">
        <f t="shared" si="11"/>
        <v>-6.38297872340432E-3</v>
      </c>
      <c r="P70" s="25">
        <f t="shared" si="14"/>
        <v>2.1276595744680774E-2</v>
      </c>
      <c r="Q70" s="24">
        <f t="shared" si="12"/>
        <v>1.9148936170212735E-2</v>
      </c>
      <c r="R70" s="28">
        <f t="shared" si="13"/>
        <v>2.1276595744680774E-2</v>
      </c>
      <c r="S70" s="30"/>
      <c r="T70" s="30"/>
      <c r="U70" s="30"/>
      <c r="V70" s="30"/>
      <c r="W70" s="30"/>
    </row>
    <row r="71" spans="1:23" ht="15.75">
      <c r="A71" s="31">
        <v>41012</v>
      </c>
      <c r="B71" s="23">
        <v>70</v>
      </c>
      <c r="C71" s="13" t="s">
        <v>76</v>
      </c>
      <c r="D71" s="19" t="s">
        <v>61</v>
      </c>
      <c r="E71" s="63">
        <v>14</v>
      </c>
      <c r="F71" s="57">
        <v>14.31</v>
      </c>
      <c r="G71" s="39">
        <v>13.57</v>
      </c>
      <c r="H71" s="39">
        <v>12.51</v>
      </c>
      <c r="I71" s="39">
        <v>12.51</v>
      </c>
      <c r="J71" s="63">
        <v>13.73</v>
      </c>
      <c r="K71" s="63">
        <v>13.2</v>
      </c>
      <c r="L71" s="63">
        <v>13.45</v>
      </c>
      <c r="M71" s="50">
        <f t="shared" si="9"/>
        <v>-5.1712089447938481E-2</v>
      </c>
      <c r="N71" s="50">
        <f t="shared" si="10"/>
        <v>-0.12578616352201266</v>
      </c>
      <c r="O71" s="50">
        <f t="shared" si="11"/>
        <v>-0.12578616352201266</v>
      </c>
      <c r="P71" s="25">
        <f t="shared" si="14"/>
        <v>-4.0531097134870721E-2</v>
      </c>
      <c r="Q71" s="24">
        <f t="shared" si="12"/>
        <v>-7.7568134171907832E-2</v>
      </c>
      <c r="R71" s="28">
        <f t="shared" si="13"/>
        <v>-6.0097833682739424E-2</v>
      </c>
      <c r="S71" s="30"/>
      <c r="T71" s="30"/>
      <c r="U71" s="30"/>
      <c r="V71" s="30"/>
      <c r="W71" s="30"/>
    </row>
    <row r="72" spans="1:23" ht="15.75">
      <c r="A72" s="31">
        <v>41015</v>
      </c>
      <c r="B72" s="23">
        <v>71</v>
      </c>
      <c r="C72" s="13" t="s">
        <v>38</v>
      </c>
      <c r="D72" s="19" t="s">
        <v>61</v>
      </c>
      <c r="E72" s="63">
        <v>8.6999999999999993</v>
      </c>
      <c r="F72" s="57">
        <v>8.8800000000000008</v>
      </c>
      <c r="G72" s="39">
        <v>8.7100000000000009</v>
      </c>
      <c r="H72" s="39">
        <v>8.65</v>
      </c>
      <c r="I72" s="39">
        <v>8.39</v>
      </c>
      <c r="J72" s="63">
        <v>9.27</v>
      </c>
      <c r="K72" s="63">
        <v>9</v>
      </c>
      <c r="L72" s="63">
        <v>8.75</v>
      </c>
      <c r="M72" s="50">
        <f t="shared" si="9"/>
        <v>-1.9144144144144115E-2</v>
      </c>
      <c r="N72" s="50">
        <f t="shared" si="10"/>
        <v>-2.5900900900900914E-2</v>
      </c>
      <c r="O72" s="50">
        <f t="shared" si="11"/>
        <v>-5.5180180180180227E-2</v>
      </c>
      <c r="P72" s="25">
        <f t="shared" si="14"/>
        <v>4.3918918918918776E-2</v>
      </c>
      <c r="Q72" s="24">
        <f t="shared" si="12"/>
        <v>1.3513513513513424E-2</v>
      </c>
      <c r="R72" s="28">
        <f t="shared" si="13"/>
        <v>-1.4639639639639726E-2</v>
      </c>
      <c r="S72" s="30"/>
      <c r="T72" s="30"/>
      <c r="U72" s="30"/>
      <c r="V72" s="30"/>
      <c r="W72" s="30"/>
    </row>
    <row r="73" spans="1:23" ht="15.75">
      <c r="A73" s="31">
        <v>41016</v>
      </c>
      <c r="B73" s="23">
        <v>72</v>
      </c>
      <c r="C73" s="13" t="s">
        <v>77</v>
      </c>
      <c r="D73" s="19" t="s">
        <v>63</v>
      </c>
      <c r="E73" s="63">
        <v>75.3</v>
      </c>
      <c r="F73" s="57">
        <v>75.400000000000006</v>
      </c>
      <c r="G73" s="39">
        <v>73.349999999999994</v>
      </c>
      <c r="H73" s="39">
        <v>72.900000000000006</v>
      </c>
      <c r="I73" s="39">
        <v>69.7</v>
      </c>
      <c r="J73" s="63">
        <v>73.5</v>
      </c>
      <c r="K73" s="63">
        <v>74.5</v>
      </c>
      <c r="L73" s="63">
        <v>70.5</v>
      </c>
      <c r="M73" s="50">
        <f t="shared" si="9"/>
        <v>-2.718832891246703E-2</v>
      </c>
      <c r="N73" s="50">
        <f t="shared" si="10"/>
        <v>-3.3156498673740042E-2</v>
      </c>
      <c r="O73" s="50">
        <f t="shared" si="11"/>
        <v>-7.5596816976127301E-2</v>
      </c>
      <c r="P73" s="25">
        <f t="shared" si="14"/>
        <v>-2.5198938992042515E-2</v>
      </c>
      <c r="Q73" s="24">
        <f t="shared" si="12"/>
        <v>-1.1936339522546493E-2</v>
      </c>
      <c r="R73" s="28">
        <f t="shared" si="13"/>
        <v>-6.498673740053057E-2</v>
      </c>
      <c r="S73" s="30"/>
      <c r="T73" s="30"/>
      <c r="U73" s="30"/>
      <c r="V73" s="30"/>
      <c r="W73" s="30"/>
    </row>
    <row r="74" spans="1:23" ht="15.75">
      <c r="A74" s="31">
        <v>41017</v>
      </c>
      <c r="B74" s="23">
        <v>73</v>
      </c>
      <c r="C74" s="13" t="s">
        <v>78</v>
      </c>
      <c r="D74" s="19" t="s">
        <v>61</v>
      </c>
      <c r="E74" s="63">
        <v>31.01</v>
      </c>
      <c r="F74" s="57">
        <v>31</v>
      </c>
      <c r="G74" s="39">
        <v>30.06</v>
      </c>
      <c r="H74" s="39">
        <v>27.82</v>
      </c>
      <c r="I74" s="39">
        <v>27.82</v>
      </c>
      <c r="J74" s="63">
        <v>30.06</v>
      </c>
      <c r="K74" s="63">
        <v>28.44</v>
      </c>
      <c r="L74" s="63">
        <v>28.5</v>
      </c>
      <c r="M74" s="50">
        <f t="shared" si="9"/>
        <v>-3.0322580645161357E-2</v>
      </c>
      <c r="N74" s="50">
        <f t="shared" si="10"/>
        <v>-0.10258064516129028</v>
      </c>
      <c r="O74" s="50">
        <f t="shared" si="11"/>
        <v>-0.10258064516129028</v>
      </c>
      <c r="P74" s="25">
        <f t="shared" si="14"/>
        <v>-3.0322580645161332E-2</v>
      </c>
      <c r="Q74" s="24">
        <f t="shared" si="12"/>
        <v>-8.2580645161290281E-2</v>
      </c>
      <c r="R74" s="28">
        <f t="shared" si="13"/>
        <v>-8.0645161290322578E-2</v>
      </c>
      <c r="S74" s="30"/>
      <c r="T74" s="30"/>
      <c r="U74" s="30"/>
      <c r="V74" s="30"/>
      <c r="W74" s="30"/>
    </row>
    <row r="75" spans="1:23" ht="15.75">
      <c r="A75" s="31">
        <v>41018</v>
      </c>
      <c r="B75" s="23">
        <v>74</v>
      </c>
      <c r="C75" s="13" t="s">
        <v>30</v>
      </c>
      <c r="D75" s="19" t="s">
        <v>40</v>
      </c>
      <c r="E75" s="63">
        <v>0.55000000000000004</v>
      </c>
      <c r="F75" s="57">
        <v>0.53</v>
      </c>
      <c r="G75" s="39">
        <v>0.5</v>
      </c>
      <c r="H75" s="39">
        <v>0.46</v>
      </c>
      <c r="I75" s="39">
        <v>0.46</v>
      </c>
      <c r="J75" s="63">
        <v>0.52</v>
      </c>
      <c r="K75" s="63">
        <v>0.48</v>
      </c>
      <c r="L75" s="63">
        <v>0.48</v>
      </c>
      <c r="M75" s="50">
        <f t="shared" si="9"/>
        <v>-5.6603773584905759E-2</v>
      </c>
      <c r="N75" s="50">
        <f t="shared" si="10"/>
        <v>-0.13207547169811318</v>
      </c>
      <c r="O75" s="50">
        <f t="shared" si="11"/>
        <v>-0.13207547169811318</v>
      </c>
      <c r="P75" s="25">
        <f t="shared" si="14"/>
        <v>-1.8867924528301903E-2</v>
      </c>
      <c r="Q75" s="24">
        <f t="shared" si="12"/>
        <v>-9.433962264150951E-2</v>
      </c>
      <c r="R75" s="28">
        <f t="shared" si="13"/>
        <v>-9.433962264150951E-2</v>
      </c>
      <c r="S75" s="30"/>
      <c r="T75" s="30"/>
      <c r="U75" s="30"/>
      <c r="V75" s="30"/>
      <c r="W75" s="30"/>
    </row>
    <row r="76" spans="1:23" ht="15.75">
      <c r="A76" s="31">
        <v>41019</v>
      </c>
      <c r="B76" s="23">
        <v>75</v>
      </c>
      <c r="C76" s="13" t="s">
        <v>79</v>
      </c>
      <c r="D76" s="19" t="s">
        <v>62</v>
      </c>
      <c r="E76" s="63">
        <v>13.7</v>
      </c>
      <c r="F76" s="57">
        <v>13.7</v>
      </c>
      <c r="G76" s="39">
        <v>12.8</v>
      </c>
      <c r="H76" s="39">
        <v>12.8</v>
      </c>
      <c r="I76" s="39">
        <v>12.8</v>
      </c>
      <c r="J76" s="63">
        <v>15.5</v>
      </c>
      <c r="K76" s="63">
        <v>15</v>
      </c>
      <c r="L76" s="63">
        <v>14.95</v>
      </c>
      <c r="M76" s="50">
        <f t="shared" si="9"/>
        <v>-6.5693430656934226E-2</v>
      </c>
      <c r="N76" s="50">
        <f t="shared" si="10"/>
        <v>-6.5693430656934226E-2</v>
      </c>
      <c r="O76" s="50">
        <f t="shared" si="11"/>
        <v>-6.5693430656934226E-2</v>
      </c>
      <c r="P76" s="25">
        <f t="shared" si="14"/>
        <v>0.13138686131386867</v>
      </c>
      <c r="Q76" s="24">
        <f t="shared" si="12"/>
        <v>9.489051094890516E-2</v>
      </c>
      <c r="R76" s="28">
        <f t="shared" si="13"/>
        <v>9.1240875912408759E-2</v>
      </c>
      <c r="S76" s="30"/>
      <c r="T76" s="30"/>
      <c r="U76" s="30"/>
      <c r="V76" s="30"/>
      <c r="W76" s="30"/>
    </row>
    <row r="77" spans="1:23" ht="15.75">
      <c r="A77" s="31">
        <v>41022</v>
      </c>
      <c r="B77" s="23">
        <v>76</v>
      </c>
      <c r="C77" s="13" t="s">
        <v>80</v>
      </c>
      <c r="D77" s="19" t="s">
        <v>62</v>
      </c>
      <c r="E77" s="63">
        <v>44</v>
      </c>
      <c r="F77" s="57">
        <v>44</v>
      </c>
      <c r="G77" s="39">
        <v>41.56</v>
      </c>
      <c r="H77" s="39">
        <v>41.56</v>
      </c>
      <c r="I77" s="39">
        <v>41.56</v>
      </c>
      <c r="J77" s="63">
        <v>44.5</v>
      </c>
      <c r="K77" s="63">
        <v>44</v>
      </c>
      <c r="L77" s="63">
        <v>44.55</v>
      </c>
      <c r="M77" s="50">
        <f t="shared" si="9"/>
        <v>-5.5454545454545423E-2</v>
      </c>
      <c r="N77" s="50">
        <f t="shared" si="10"/>
        <v>-5.5454545454545423E-2</v>
      </c>
      <c r="O77" s="50">
        <f t="shared" si="11"/>
        <v>-5.5454545454545423E-2</v>
      </c>
      <c r="P77" s="25">
        <f t="shared" si="14"/>
        <v>1.1363636363636364E-2</v>
      </c>
      <c r="Q77" s="24">
        <f t="shared" si="12"/>
        <v>0</v>
      </c>
      <c r="R77" s="28">
        <f t="shared" si="13"/>
        <v>1.2499999999999935E-2</v>
      </c>
      <c r="S77" s="30"/>
      <c r="T77" s="30"/>
      <c r="U77" s="30"/>
      <c r="V77" s="30"/>
      <c r="W77" s="30"/>
    </row>
    <row r="78" spans="1:23" ht="15.75">
      <c r="A78" s="31">
        <v>41023</v>
      </c>
      <c r="B78" s="23">
        <v>77</v>
      </c>
      <c r="C78" s="13" t="s">
        <v>0</v>
      </c>
      <c r="D78" s="19" t="s">
        <v>62</v>
      </c>
      <c r="E78" s="63">
        <v>165</v>
      </c>
      <c r="F78" s="57">
        <v>173</v>
      </c>
      <c r="G78" s="39">
        <v>170</v>
      </c>
      <c r="H78" s="39">
        <v>170</v>
      </c>
      <c r="I78" s="39">
        <v>170</v>
      </c>
      <c r="J78" s="63">
        <v>235</v>
      </c>
      <c r="K78" s="63">
        <v>225</v>
      </c>
      <c r="L78" s="63">
        <v>232</v>
      </c>
      <c r="M78" s="50">
        <f t="shared" si="9"/>
        <v>-1.7341040462427793E-2</v>
      </c>
      <c r="N78" s="50">
        <f t="shared" si="10"/>
        <v>-1.7341040462427793E-2</v>
      </c>
      <c r="O78" s="50">
        <f t="shared" si="11"/>
        <v>-1.7341040462427793E-2</v>
      </c>
      <c r="P78" s="25">
        <f t="shared" si="14"/>
        <v>0.3583815028901734</v>
      </c>
      <c r="Q78" s="24">
        <f t="shared" si="12"/>
        <v>0.30057803468208094</v>
      </c>
      <c r="R78" s="28">
        <f t="shared" si="13"/>
        <v>0.34104046242774566</v>
      </c>
      <c r="S78" s="30"/>
      <c r="T78" s="30"/>
      <c r="U78" s="30"/>
      <c r="V78" s="30"/>
      <c r="W78" s="30"/>
    </row>
    <row r="79" spans="1:23" ht="15.75">
      <c r="A79" s="31">
        <v>41024</v>
      </c>
      <c r="B79" s="23">
        <v>78</v>
      </c>
      <c r="C79" s="13" t="s">
        <v>81</v>
      </c>
      <c r="D79" s="19" t="s">
        <v>40</v>
      </c>
      <c r="E79" s="63">
        <v>4.66</v>
      </c>
      <c r="F79" s="57">
        <v>4.74</v>
      </c>
      <c r="G79" s="39">
        <v>4.7</v>
      </c>
      <c r="H79" s="39">
        <v>4.5999999999999996</v>
      </c>
      <c r="I79" s="39">
        <v>4.5999999999999996</v>
      </c>
      <c r="J79" s="63">
        <v>4.7</v>
      </c>
      <c r="K79" s="63">
        <v>4.75</v>
      </c>
      <c r="L79" s="63">
        <v>4.72</v>
      </c>
      <c r="M79" s="50">
        <f t="shared" si="9"/>
        <v>-8.4388185654008518E-3</v>
      </c>
      <c r="N79" s="50">
        <f t="shared" si="10"/>
        <v>-2.9535864978903037E-2</v>
      </c>
      <c r="O79" s="50">
        <f t="shared" si="11"/>
        <v>-2.9535864978903037E-2</v>
      </c>
      <c r="P79" s="25">
        <f t="shared" si="14"/>
        <v>-8.4388185654008518E-3</v>
      </c>
      <c r="Q79" s="24">
        <f t="shared" si="12"/>
        <v>2.1097046413501657E-3</v>
      </c>
      <c r="R79" s="28">
        <f t="shared" si="13"/>
        <v>-4.2194092827005196E-3</v>
      </c>
      <c r="S79" s="30"/>
      <c r="T79" s="30"/>
      <c r="U79" s="30"/>
      <c r="V79" s="30"/>
      <c r="W79" s="30"/>
    </row>
    <row r="80" spans="1:23" ht="15.75">
      <c r="A80" s="31">
        <v>41025</v>
      </c>
      <c r="B80" s="23">
        <v>79</v>
      </c>
      <c r="C80" s="13" t="s">
        <v>54</v>
      </c>
      <c r="D80" s="19" t="s">
        <v>40</v>
      </c>
      <c r="E80" s="63">
        <v>9.64</v>
      </c>
      <c r="F80" s="57">
        <v>9.68</v>
      </c>
      <c r="G80" s="39">
        <v>9.5</v>
      </c>
      <c r="H80" s="39">
        <v>9.5</v>
      </c>
      <c r="I80" s="39">
        <v>9.3699999999999992</v>
      </c>
      <c r="J80" s="63">
        <v>9.67</v>
      </c>
      <c r="K80" s="63">
        <v>9.93</v>
      </c>
      <c r="L80" s="63">
        <v>9.77</v>
      </c>
      <c r="M80" s="50">
        <f t="shared" si="9"/>
        <v>-1.8595041322314043E-2</v>
      </c>
      <c r="N80" s="50">
        <f t="shared" si="10"/>
        <v>-1.8595041322314043E-2</v>
      </c>
      <c r="O80" s="50">
        <f t="shared" si="11"/>
        <v>-3.2024793388429784E-2</v>
      </c>
      <c r="P80" s="25">
        <f t="shared" si="14"/>
        <v>-1.0330578512396473E-3</v>
      </c>
      <c r="Q80" s="24">
        <f t="shared" si="12"/>
        <v>2.5826446280991736E-2</v>
      </c>
      <c r="R80" s="28">
        <f t="shared" si="13"/>
        <v>9.2975206611570112E-3</v>
      </c>
      <c r="S80" s="30"/>
      <c r="T80" s="30"/>
      <c r="U80" s="30"/>
      <c r="V80" s="30"/>
      <c r="W80" s="30"/>
    </row>
    <row r="81" spans="1:23" ht="15.75">
      <c r="A81" s="31">
        <v>41026</v>
      </c>
      <c r="B81" s="23">
        <v>80</v>
      </c>
      <c r="C81" s="13" t="s">
        <v>87</v>
      </c>
      <c r="D81" s="19" t="s">
        <v>40</v>
      </c>
      <c r="E81" s="63">
        <v>43.83</v>
      </c>
      <c r="F81" s="57">
        <v>44.18</v>
      </c>
      <c r="G81" s="39">
        <v>43</v>
      </c>
      <c r="H81" s="39">
        <v>42.1</v>
      </c>
      <c r="I81" s="39">
        <v>42</v>
      </c>
      <c r="J81" s="63">
        <v>43.4</v>
      </c>
      <c r="K81" s="63">
        <v>43.28</v>
      </c>
      <c r="L81" s="63">
        <v>43.3</v>
      </c>
      <c r="M81" s="50">
        <f t="shared" si="9"/>
        <v>-2.6708918062471665E-2</v>
      </c>
      <c r="N81" s="50">
        <f t="shared" si="10"/>
        <v>-4.7080126754187379E-2</v>
      </c>
      <c r="O81" s="50">
        <f t="shared" si="11"/>
        <v>-4.9343594386600298E-2</v>
      </c>
      <c r="P81" s="25">
        <f t="shared" si="14"/>
        <v>-1.7655047532820305E-2</v>
      </c>
      <c r="Q81" s="24">
        <f t="shared" si="12"/>
        <v>-2.0371208691715676E-2</v>
      </c>
      <c r="R81" s="28">
        <f t="shared" si="13"/>
        <v>-1.9918515165233196E-2</v>
      </c>
      <c r="S81" s="30"/>
      <c r="T81" s="30"/>
      <c r="U81" s="30"/>
      <c r="V81" s="30"/>
      <c r="W81" s="30"/>
    </row>
    <row r="82" spans="1:23" ht="15.75">
      <c r="A82" s="31">
        <v>41029</v>
      </c>
      <c r="B82" s="23">
        <v>81</v>
      </c>
      <c r="C82" s="13" t="s">
        <v>60</v>
      </c>
      <c r="D82" s="19" t="s">
        <v>40</v>
      </c>
      <c r="E82" s="63">
        <v>3.79</v>
      </c>
      <c r="F82" s="57">
        <v>3.68</v>
      </c>
      <c r="G82" s="39">
        <v>3.66</v>
      </c>
      <c r="H82" s="39">
        <v>3.66</v>
      </c>
      <c r="I82" s="39">
        <v>3.51</v>
      </c>
      <c r="J82" s="63">
        <v>3.7</v>
      </c>
      <c r="K82" s="63">
        <v>3.66</v>
      </c>
      <c r="L82" s="63">
        <v>3.53</v>
      </c>
      <c r="M82" s="50">
        <f t="shared" si="9"/>
        <v>-5.4347826086956763E-3</v>
      </c>
      <c r="N82" s="50">
        <f t="shared" si="10"/>
        <v>-5.4347826086956763E-3</v>
      </c>
      <c r="O82" s="50">
        <f t="shared" si="11"/>
        <v>-4.6195652173913193E-2</v>
      </c>
      <c r="P82" s="25">
        <f t="shared" si="14"/>
        <v>5.4347826086956564E-3</v>
      </c>
      <c r="Q82" s="24">
        <f t="shared" si="12"/>
        <v>-5.4347826086956564E-3</v>
      </c>
      <c r="R82" s="28">
        <f t="shared" si="13"/>
        <v>-4.0760869565217489E-2</v>
      </c>
      <c r="S82" s="30"/>
      <c r="T82" s="30"/>
      <c r="U82" s="30"/>
      <c r="V82" s="30"/>
      <c r="W82" s="30"/>
    </row>
    <row r="83" spans="1:23" ht="15.75">
      <c r="A83" s="31">
        <v>41031</v>
      </c>
      <c r="B83" s="23">
        <v>82</v>
      </c>
      <c r="C83" s="13" t="s">
        <v>44</v>
      </c>
      <c r="D83" s="19" t="s">
        <v>62</v>
      </c>
      <c r="E83" s="63">
        <v>4</v>
      </c>
      <c r="F83" s="57">
        <v>3.99</v>
      </c>
      <c r="G83" s="39">
        <v>3.97</v>
      </c>
      <c r="H83" s="39">
        <v>3.8</v>
      </c>
      <c r="I83" s="39">
        <v>3.78</v>
      </c>
      <c r="J83" s="63">
        <v>3.99</v>
      </c>
      <c r="K83" s="63">
        <v>3.88</v>
      </c>
      <c r="L83" s="63">
        <v>3.79</v>
      </c>
      <c r="M83" s="50">
        <f t="shared" si="9"/>
        <v>-5.0125313283208017E-3</v>
      </c>
      <c r="N83" s="50">
        <f t="shared" si="10"/>
        <v>-4.7619047619047672E-2</v>
      </c>
      <c r="O83" s="50">
        <f t="shared" si="11"/>
        <v>-5.2631578947368474E-2</v>
      </c>
      <c r="P83" s="25">
        <f t="shared" si="14"/>
        <v>0</v>
      </c>
      <c r="Q83" s="24">
        <f t="shared" si="12"/>
        <v>-2.7568922305764489E-2</v>
      </c>
      <c r="R83" s="28">
        <f t="shared" si="13"/>
        <v>-5.0125313283208059E-2</v>
      </c>
      <c r="S83" s="30"/>
      <c r="T83" s="30"/>
      <c r="U83" s="30"/>
      <c r="V83" s="30"/>
      <c r="W83" s="30"/>
    </row>
    <row r="84" spans="1:23" ht="15.75">
      <c r="A84" s="31">
        <v>41033</v>
      </c>
      <c r="B84" s="23">
        <v>83</v>
      </c>
      <c r="C84" s="13" t="s">
        <v>82</v>
      </c>
      <c r="D84" s="19" t="s">
        <v>62</v>
      </c>
      <c r="E84" s="63">
        <v>17.46</v>
      </c>
      <c r="F84" s="57">
        <v>17.05</v>
      </c>
      <c r="G84" s="39">
        <v>16.91</v>
      </c>
      <c r="H84" s="39">
        <v>16.91</v>
      </c>
      <c r="I84" s="39">
        <v>16.91</v>
      </c>
      <c r="J84" s="63">
        <v>18.2</v>
      </c>
      <c r="K84" s="63">
        <v>17.98</v>
      </c>
      <c r="L84" s="63">
        <v>17.88</v>
      </c>
      <c r="M84" s="50">
        <f t="shared" si="9"/>
        <v>-8.2111436950147443E-3</v>
      </c>
      <c r="N84" s="50">
        <f t="shared" si="10"/>
        <v>-8.2111436950147443E-3</v>
      </c>
      <c r="O84" s="50">
        <f t="shared" si="11"/>
        <v>-8.2111436950147443E-3</v>
      </c>
      <c r="P84" s="25">
        <f t="shared" si="14"/>
        <v>6.7448680351906071E-2</v>
      </c>
      <c r="Q84" s="24">
        <f t="shared" si="12"/>
        <v>5.4545454545454529E-2</v>
      </c>
      <c r="R84" s="28">
        <f t="shared" si="13"/>
        <v>4.8680351906158256E-2</v>
      </c>
      <c r="S84" s="30"/>
      <c r="T84" s="30"/>
      <c r="U84" s="30"/>
      <c r="V84" s="30"/>
      <c r="W84" s="30"/>
    </row>
    <row r="85" spans="1:23" ht="15.75">
      <c r="A85" s="31">
        <v>41036</v>
      </c>
      <c r="B85" s="23">
        <v>84</v>
      </c>
      <c r="C85" s="13" t="s">
        <v>83</v>
      </c>
      <c r="D85" s="19" t="s">
        <v>61</v>
      </c>
      <c r="E85" s="63">
        <v>31.68</v>
      </c>
      <c r="F85" s="57">
        <v>32</v>
      </c>
      <c r="G85" s="39">
        <v>31.5</v>
      </c>
      <c r="H85" s="39">
        <v>31.5</v>
      </c>
      <c r="I85" s="39">
        <v>31.5</v>
      </c>
      <c r="J85" s="63">
        <v>31.5</v>
      </c>
      <c r="K85" s="63">
        <v>31.99</v>
      </c>
      <c r="L85" s="63">
        <v>31.99</v>
      </c>
      <c r="M85" s="50">
        <f t="shared" si="9"/>
        <v>-1.5625E-2</v>
      </c>
      <c r="N85" s="50">
        <f t="shared" si="10"/>
        <v>-1.5625E-2</v>
      </c>
      <c r="O85" s="50">
        <f t="shared" si="11"/>
        <v>-1.5625E-2</v>
      </c>
      <c r="P85" s="25">
        <f t="shared" si="14"/>
        <v>-1.5625E-2</v>
      </c>
      <c r="Q85" s="24">
        <f t="shared" si="12"/>
        <v>-3.1250000000004885E-4</v>
      </c>
      <c r="R85" s="28">
        <f t="shared" si="13"/>
        <v>-3.1250000000004885E-4</v>
      </c>
      <c r="S85" s="30"/>
      <c r="T85" s="30"/>
      <c r="U85" s="30"/>
      <c r="V85" s="30"/>
      <c r="W85" s="30"/>
    </row>
    <row r="86" spans="1:23" ht="15.75">
      <c r="A86" s="31">
        <v>41037</v>
      </c>
      <c r="B86" s="23">
        <v>85</v>
      </c>
      <c r="C86" s="13" t="s">
        <v>84</v>
      </c>
      <c r="D86" s="19" t="s">
        <v>61</v>
      </c>
      <c r="E86" s="63">
        <v>9.99</v>
      </c>
      <c r="F86" s="57">
        <v>9.5</v>
      </c>
      <c r="G86" s="39">
        <v>9.5</v>
      </c>
      <c r="H86" s="39">
        <v>9.5</v>
      </c>
      <c r="I86" s="39">
        <v>8.6199999999999992</v>
      </c>
      <c r="J86" s="63">
        <v>9.52</v>
      </c>
      <c r="K86" s="63">
        <v>9.6999999999999993</v>
      </c>
      <c r="L86" s="63">
        <v>8.99</v>
      </c>
      <c r="M86" s="50">
        <f t="shared" si="9"/>
        <v>0</v>
      </c>
      <c r="N86" s="50">
        <f t="shared" si="10"/>
        <v>0</v>
      </c>
      <c r="O86" s="50">
        <f t="shared" si="11"/>
        <v>-9.2631578947368509E-2</v>
      </c>
      <c r="P86" s="25">
        <f t="shared" si="14"/>
        <v>2.1052631578946921E-3</v>
      </c>
      <c r="Q86" s="24">
        <f t="shared" si="12"/>
        <v>2.1052631578947295E-2</v>
      </c>
      <c r="R86" s="28">
        <f t="shared" si="13"/>
        <v>-5.3684210526315765E-2</v>
      </c>
      <c r="S86" s="30"/>
      <c r="T86" s="30"/>
      <c r="U86" s="30"/>
      <c r="V86" s="30"/>
      <c r="W86" s="30"/>
    </row>
    <row r="87" spans="1:23" ht="15.75">
      <c r="A87" s="31">
        <v>41038</v>
      </c>
      <c r="B87" s="23">
        <v>86</v>
      </c>
      <c r="C87" s="13" t="s">
        <v>85</v>
      </c>
      <c r="D87" s="19" t="s">
        <v>40</v>
      </c>
      <c r="E87" s="63">
        <v>21</v>
      </c>
      <c r="F87" s="57">
        <v>20.170000000000002</v>
      </c>
      <c r="G87" s="39">
        <v>20.149999999999999</v>
      </c>
      <c r="H87" s="39">
        <v>19.34</v>
      </c>
      <c r="I87" s="39">
        <v>19.34</v>
      </c>
      <c r="J87" s="63">
        <v>20.77</v>
      </c>
      <c r="K87" s="63">
        <v>20.23</v>
      </c>
      <c r="L87" s="63">
        <v>19.600000000000001</v>
      </c>
      <c r="M87" s="50">
        <f t="shared" si="9"/>
        <v>-9.9157164105123652E-4</v>
      </c>
      <c r="N87" s="50">
        <f t="shared" si="10"/>
        <v>-4.1150223103619377E-2</v>
      </c>
      <c r="O87" s="50">
        <f t="shared" si="11"/>
        <v>-4.1150223103619377E-2</v>
      </c>
      <c r="P87" s="25">
        <f t="shared" si="14"/>
        <v>2.9747149231531871E-2</v>
      </c>
      <c r="Q87" s="24">
        <f t="shared" si="12"/>
        <v>2.9747149231531341E-3</v>
      </c>
      <c r="R87" s="28">
        <f t="shared" si="13"/>
        <v>-2.825979176995539E-2</v>
      </c>
      <c r="S87" s="30"/>
      <c r="T87" s="30"/>
      <c r="U87" s="30"/>
      <c r="V87" s="30"/>
      <c r="W87" s="30"/>
    </row>
    <row r="88" spans="1:23" ht="15.75">
      <c r="A88" s="31">
        <v>41039</v>
      </c>
      <c r="B88" s="23">
        <v>87</v>
      </c>
      <c r="C88" s="13" t="s">
        <v>86</v>
      </c>
      <c r="D88" s="19" t="s">
        <v>62</v>
      </c>
      <c r="E88" s="63">
        <v>77.099999999999994</v>
      </c>
      <c r="F88" s="57">
        <v>75</v>
      </c>
      <c r="G88" s="39">
        <v>75</v>
      </c>
      <c r="H88" s="39">
        <v>72.099999999999994</v>
      </c>
      <c r="I88" s="39">
        <v>71</v>
      </c>
      <c r="J88" s="63">
        <v>77</v>
      </c>
      <c r="K88" s="63">
        <v>73</v>
      </c>
      <c r="L88" s="63">
        <v>72.3</v>
      </c>
      <c r="M88" s="50">
        <f t="shared" si="9"/>
        <v>0</v>
      </c>
      <c r="N88" s="50">
        <f t="shared" si="10"/>
        <v>-3.8666666666666738E-2</v>
      </c>
      <c r="O88" s="50">
        <f t="shared" si="11"/>
        <v>-5.3333333333333344E-2</v>
      </c>
      <c r="P88" s="25">
        <f t="shared" si="14"/>
        <v>2.6666666666666668E-2</v>
      </c>
      <c r="Q88" s="24">
        <f t="shared" si="12"/>
        <v>-2.6666666666666668E-2</v>
      </c>
      <c r="R88" s="28">
        <f t="shared" si="13"/>
        <v>-3.6000000000000039E-2</v>
      </c>
      <c r="S88" s="30"/>
      <c r="T88" s="30"/>
      <c r="U88" s="30"/>
      <c r="V88" s="30"/>
      <c r="W88" s="30"/>
    </row>
    <row r="89" spans="1:23" ht="15.75">
      <c r="A89" s="31">
        <v>41040</v>
      </c>
      <c r="B89" s="23">
        <v>88</v>
      </c>
      <c r="C89" s="13" t="s">
        <v>57</v>
      </c>
      <c r="D89" s="19" t="s">
        <v>62</v>
      </c>
      <c r="E89" s="63">
        <v>12.07</v>
      </c>
      <c r="F89" s="57">
        <v>12.07</v>
      </c>
      <c r="G89" s="39">
        <v>11.51</v>
      </c>
      <c r="H89" s="39">
        <v>9.91</v>
      </c>
      <c r="I89" s="39">
        <v>9.4</v>
      </c>
      <c r="J89" s="63">
        <v>11.83</v>
      </c>
      <c r="K89" s="63">
        <v>10.15</v>
      </c>
      <c r="L89" s="63">
        <v>10.039999999999999</v>
      </c>
      <c r="M89" s="50">
        <f t="shared" si="9"/>
        <v>-4.6396023198011616E-2</v>
      </c>
      <c r="N89" s="50">
        <f t="shared" si="10"/>
        <v>-0.17895608947804476</v>
      </c>
      <c r="O89" s="50">
        <f t="shared" si="11"/>
        <v>-0.22120961060480526</v>
      </c>
      <c r="P89" s="25">
        <f t="shared" si="14"/>
        <v>-1.9884009942004989E-2</v>
      </c>
      <c r="Q89" s="24">
        <f t="shared" si="12"/>
        <v>-0.15907207953603975</v>
      </c>
      <c r="R89" s="28">
        <f t="shared" si="13"/>
        <v>-0.16818558409279213</v>
      </c>
      <c r="S89" s="30"/>
      <c r="T89" s="30"/>
      <c r="U89" s="30"/>
      <c r="V89" s="30"/>
      <c r="W89" s="30"/>
    </row>
    <row r="90" spans="1:23" ht="15.75">
      <c r="A90" s="31">
        <v>41043</v>
      </c>
      <c r="B90" s="23">
        <v>89</v>
      </c>
      <c r="C90" s="13" t="s">
        <v>87</v>
      </c>
      <c r="D90" s="19" t="s">
        <v>58</v>
      </c>
      <c r="E90" s="63">
        <v>41.7</v>
      </c>
      <c r="F90" s="57">
        <v>41</v>
      </c>
      <c r="G90" s="39">
        <v>39</v>
      </c>
      <c r="H90" s="39">
        <v>38.950000000000003</v>
      </c>
      <c r="I90" s="39">
        <v>38.950000000000003</v>
      </c>
      <c r="J90" s="63">
        <v>40.6</v>
      </c>
      <c r="K90" s="63">
        <v>40.9</v>
      </c>
      <c r="L90" s="63">
        <v>41</v>
      </c>
      <c r="M90" s="50">
        <f t="shared" si="9"/>
        <v>-4.8780487804878092E-2</v>
      </c>
      <c r="N90" s="50">
        <f t="shared" si="10"/>
        <v>-4.9999999999999933E-2</v>
      </c>
      <c r="O90" s="50">
        <f t="shared" si="11"/>
        <v>-4.9999999999999933E-2</v>
      </c>
      <c r="P90" s="25">
        <f t="shared" si="14"/>
        <v>-9.7560975609755751E-3</v>
      </c>
      <c r="Q90" s="24">
        <f t="shared" si="12"/>
        <v>-2.4390243902439371E-3</v>
      </c>
      <c r="R90" s="28">
        <f t="shared" si="13"/>
        <v>0</v>
      </c>
      <c r="S90" s="30"/>
      <c r="T90" s="30"/>
      <c r="U90" s="30"/>
      <c r="V90" s="30"/>
      <c r="W90" s="30"/>
    </row>
    <row r="91" spans="1:23" ht="15.75">
      <c r="A91" s="31">
        <v>41044</v>
      </c>
      <c r="B91" s="23">
        <v>90</v>
      </c>
      <c r="C91" s="13" t="s">
        <v>88</v>
      </c>
      <c r="D91" s="19" t="s">
        <v>40</v>
      </c>
      <c r="E91" s="63">
        <v>4.45</v>
      </c>
      <c r="F91" s="57">
        <v>4.45</v>
      </c>
      <c r="G91" s="39">
        <v>4.05</v>
      </c>
      <c r="H91" s="39">
        <v>4.05</v>
      </c>
      <c r="I91" s="39">
        <v>4.05</v>
      </c>
      <c r="J91" s="63">
        <v>4.4400000000000004</v>
      </c>
      <c r="K91" s="63">
        <v>4.4000000000000004</v>
      </c>
      <c r="L91" s="63">
        <v>4.42</v>
      </c>
      <c r="M91" s="50">
        <f t="shared" si="9"/>
        <v>-8.9887640449438311E-2</v>
      </c>
      <c r="N91" s="50">
        <f t="shared" si="10"/>
        <v>-8.9887640449438311E-2</v>
      </c>
      <c r="O91" s="50">
        <f t="shared" si="11"/>
        <v>-8.9887640449438311E-2</v>
      </c>
      <c r="P91" s="25">
        <f t="shared" si="14"/>
        <v>-2.2471910112359071E-3</v>
      </c>
      <c r="Q91" s="24">
        <f t="shared" si="12"/>
        <v>-1.1235955056179735E-2</v>
      </c>
      <c r="R91" s="28">
        <f t="shared" si="13"/>
        <v>-6.7415730337079208E-3</v>
      </c>
      <c r="S91" s="30"/>
      <c r="T91" s="30"/>
      <c r="U91" s="30"/>
      <c r="V91" s="30"/>
      <c r="W91" s="30"/>
    </row>
    <row r="92" spans="1:23" ht="15.75">
      <c r="A92" s="31">
        <v>41045</v>
      </c>
      <c r="B92" s="23">
        <v>91</v>
      </c>
      <c r="C92" s="13" t="s">
        <v>89</v>
      </c>
      <c r="D92" s="19" t="s">
        <v>32</v>
      </c>
      <c r="E92" s="63">
        <v>31.7</v>
      </c>
      <c r="F92" s="57">
        <v>31.7</v>
      </c>
      <c r="G92" s="39">
        <v>30.67</v>
      </c>
      <c r="H92" s="39">
        <v>30.45</v>
      </c>
      <c r="I92" s="39">
        <v>30.45</v>
      </c>
      <c r="J92" s="63">
        <v>30.67</v>
      </c>
      <c r="K92" s="63">
        <v>31.45</v>
      </c>
      <c r="L92" s="63">
        <v>30.61</v>
      </c>
      <c r="M92" s="50">
        <f t="shared" si="9"/>
        <v>-3.2492113564668745E-2</v>
      </c>
      <c r="N92" s="50">
        <f t="shared" si="10"/>
        <v>-3.9432176656151396E-2</v>
      </c>
      <c r="O92" s="50">
        <f t="shared" si="11"/>
        <v>-3.9432176656151396E-2</v>
      </c>
      <c r="P92" s="25">
        <f t="shared" si="14"/>
        <v>-3.2492113564668697E-2</v>
      </c>
      <c r="Q92" s="24">
        <f t="shared" si="12"/>
        <v>-7.8864353312302835E-3</v>
      </c>
      <c r="R92" s="28">
        <f t="shared" si="13"/>
        <v>-3.4384858044164031E-2</v>
      </c>
      <c r="S92" s="30"/>
      <c r="T92" s="30"/>
      <c r="U92" s="30"/>
      <c r="V92" s="30"/>
      <c r="W92" s="30"/>
    </row>
    <row r="93" spans="1:23" ht="15.75">
      <c r="A93" s="31">
        <v>41046</v>
      </c>
      <c r="B93" s="23">
        <v>92</v>
      </c>
      <c r="C93" s="13" t="s">
        <v>90</v>
      </c>
      <c r="D93" s="19" t="s">
        <v>61</v>
      </c>
      <c r="E93" s="63">
        <v>2.09</v>
      </c>
      <c r="F93" s="57">
        <v>2.09</v>
      </c>
      <c r="G93" s="39">
        <v>2.0299999999999998</v>
      </c>
      <c r="H93" s="39">
        <v>2.0299999999999998</v>
      </c>
      <c r="I93" s="39">
        <v>2.0099999999999998</v>
      </c>
      <c r="J93" s="63">
        <v>2.1</v>
      </c>
      <c r="K93" s="63">
        <v>2.14</v>
      </c>
      <c r="L93" s="63">
        <v>2.09</v>
      </c>
      <c r="M93" s="50">
        <f t="shared" si="9"/>
        <v>-2.8708133971291905E-2</v>
      </c>
      <c r="N93" s="50">
        <f t="shared" si="10"/>
        <v>-2.8708133971291905E-2</v>
      </c>
      <c r="O93" s="50">
        <f t="shared" si="11"/>
        <v>-3.8277511961722577E-2</v>
      </c>
      <c r="P93" s="25">
        <f t="shared" si="14"/>
        <v>4.7846889952154218E-3</v>
      </c>
      <c r="Q93" s="24">
        <f t="shared" si="12"/>
        <v>2.3923444976076683E-2</v>
      </c>
      <c r="R93" s="28">
        <f t="shared" si="13"/>
        <v>0</v>
      </c>
      <c r="S93" s="30"/>
      <c r="T93" s="30"/>
      <c r="U93" s="30"/>
      <c r="V93" s="30"/>
      <c r="W93" s="30"/>
    </row>
    <row r="94" spans="1:23" ht="15.75">
      <c r="A94" s="31">
        <v>41047</v>
      </c>
      <c r="B94" s="23">
        <v>93</v>
      </c>
      <c r="C94" s="13" t="s">
        <v>91</v>
      </c>
      <c r="D94" s="19" t="s">
        <v>58</v>
      </c>
      <c r="E94" s="63">
        <v>13.69</v>
      </c>
      <c r="F94" s="57">
        <v>14</v>
      </c>
      <c r="G94" s="39">
        <v>14</v>
      </c>
      <c r="H94" s="39">
        <v>14</v>
      </c>
      <c r="I94" s="39">
        <v>14</v>
      </c>
      <c r="J94" s="63">
        <v>14.52</v>
      </c>
      <c r="K94" s="63">
        <v>14.53</v>
      </c>
      <c r="L94" s="63">
        <v>14.4</v>
      </c>
      <c r="M94" s="50">
        <f t="shared" si="9"/>
        <v>0</v>
      </c>
      <c r="N94" s="50">
        <f t="shared" si="10"/>
        <v>0</v>
      </c>
      <c r="O94" s="50">
        <f t="shared" si="11"/>
        <v>0</v>
      </c>
      <c r="P94" s="25">
        <f t="shared" si="14"/>
        <v>3.7142857142857109E-2</v>
      </c>
      <c r="Q94" s="24">
        <f t="shared" si="12"/>
        <v>3.7857142857142811E-2</v>
      </c>
      <c r="R94" s="28">
        <f t="shared" si="13"/>
        <v>2.8571428571428598E-2</v>
      </c>
      <c r="S94" s="30"/>
      <c r="T94" s="30"/>
      <c r="U94" s="30"/>
      <c r="V94" s="30"/>
      <c r="W94" s="30"/>
    </row>
    <row r="95" spans="1:23" ht="15.75">
      <c r="A95" s="31">
        <v>41050</v>
      </c>
      <c r="B95" s="23">
        <v>94</v>
      </c>
      <c r="C95" s="13" t="s">
        <v>92</v>
      </c>
      <c r="D95" s="19" t="s">
        <v>61</v>
      </c>
      <c r="E95" s="63">
        <v>85</v>
      </c>
      <c r="F95" s="57">
        <v>84.2</v>
      </c>
      <c r="G95" s="39">
        <v>84.2</v>
      </c>
      <c r="H95" s="39">
        <v>84.2</v>
      </c>
      <c r="I95" s="39">
        <v>83.6</v>
      </c>
      <c r="J95" s="63">
        <v>84.95</v>
      </c>
      <c r="K95" s="63">
        <v>85.5</v>
      </c>
      <c r="L95" s="63">
        <v>84.85</v>
      </c>
      <c r="M95" s="50">
        <f t="shared" si="9"/>
        <v>0</v>
      </c>
      <c r="N95" s="50">
        <f t="shared" si="10"/>
        <v>0</v>
      </c>
      <c r="O95" s="50">
        <f t="shared" si="11"/>
        <v>-7.1258907363421775E-3</v>
      </c>
      <c r="P95" s="25">
        <f t="shared" si="14"/>
        <v>8.9073634204275536E-3</v>
      </c>
      <c r="Q95" s="24">
        <f t="shared" si="12"/>
        <v>1.5439429928741059E-2</v>
      </c>
      <c r="R95" s="28">
        <f t="shared" si="13"/>
        <v>7.7197149643704445E-3</v>
      </c>
      <c r="S95" s="30"/>
      <c r="T95" s="30"/>
      <c r="U95" s="30"/>
      <c r="V95" s="30"/>
      <c r="W95" s="30"/>
    </row>
    <row r="96" spans="1:23" ht="15.75">
      <c r="A96" s="31">
        <v>41051</v>
      </c>
      <c r="B96" s="23">
        <v>95</v>
      </c>
      <c r="C96" s="13" t="s">
        <v>93</v>
      </c>
      <c r="D96" s="19" t="s">
        <v>58</v>
      </c>
      <c r="E96" s="63">
        <v>2.4500000000000002</v>
      </c>
      <c r="F96" s="57">
        <v>2.4500000000000002</v>
      </c>
      <c r="G96" s="39">
        <v>2.33</v>
      </c>
      <c r="H96" s="39">
        <v>2.29</v>
      </c>
      <c r="I96" s="39">
        <v>2.17</v>
      </c>
      <c r="J96" s="63">
        <v>2.4500000000000002</v>
      </c>
      <c r="K96" s="63">
        <v>2.29</v>
      </c>
      <c r="L96" s="63">
        <v>2.4300000000000002</v>
      </c>
      <c r="M96" s="50">
        <f t="shared" si="9"/>
        <v>-4.8979591836734726E-2</v>
      </c>
      <c r="N96" s="50">
        <f t="shared" si="10"/>
        <v>-6.5306122448979598E-2</v>
      </c>
      <c r="O96" s="50">
        <f t="shared" si="11"/>
        <v>-0.11428571428571432</v>
      </c>
      <c r="P96" s="25">
        <f t="shared" si="14"/>
        <v>0</v>
      </c>
      <c r="Q96" s="24">
        <f t="shared" si="12"/>
        <v>-6.5306122448979639E-2</v>
      </c>
      <c r="R96" s="28">
        <f t="shared" si="13"/>
        <v>-8.1632653061224549E-3</v>
      </c>
      <c r="S96" s="30"/>
      <c r="T96" s="30"/>
      <c r="U96" s="30"/>
      <c r="V96" s="30"/>
      <c r="W96" s="30"/>
    </row>
    <row r="97" spans="1:23" ht="15.75">
      <c r="A97" s="31">
        <v>41052</v>
      </c>
      <c r="B97" s="23">
        <v>96</v>
      </c>
      <c r="C97" s="13" t="s">
        <v>94</v>
      </c>
      <c r="D97" s="19" t="s">
        <v>40</v>
      </c>
      <c r="E97" s="63">
        <v>12.3</v>
      </c>
      <c r="F97" s="57">
        <v>12.03</v>
      </c>
      <c r="G97" s="39">
        <v>12.03</v>
      </c>
      <c r="H97" s="39">
        <v>11.93</v>
      </c>
      <c r="I97" s="39">
        <v>11.93</v>
      </c>
      <c r="J97" s="63">
        <v>12.29</v>
      </c>
      <c r="K97" s="63">
        <v>12.3</v>
      </c>
      <c r="L97" s="63">
        <v>12.41</v>
      </c>
      <c r="M97" s="50">
        <f t="shared" si="9"/>
        <v>0</v>
      </c>
      <c r="N97" s="50">
        <f t="shared" si="10"/>
        <v>-8.3125519534497094E-3</v>
      </c>
      <c r="O97" s="50">
        <f t="shared" si="11"/>
        <v>-8.3125519534497094E-3</v>
      </c>
      <c r="P97" s="25">
        <f t="shared" si="14"/>
        <v>2.1612635078969229E-2</v>
      </c>
      <c r="Q97" s="24">
        <f t="shared" si="12"/>
        <v>2.2443890274314329E-2</v>
      </c>
      <c r="R97" s="28">
        <f t="shared" si="13"/>
        <v>3.1587697423108962E-2</v>
      </c>
      <c r="S97" s="30"/>
      <c r="T97" s="30"/>
      <c r="U97" s="30"/>
      <c r="V97" s="30"/>
      <c r="W97" s="30"/>
    </row>
    <row r="98" spans="1:23" ht="15.75">
      <c r="A98" s="31">
        <v>41053</v>
      </c>
      <c r="B98" s="23">
        <v>97</v>
      </c>
      <c r="C98" s="13" t="s">
        <v>95</v>
      </c>
      <c r="D98" s="19" t="s">
        <v>61</v>
      </c>
      <c r="E98" s="63">
        <v>3.73</v>
      </c>
      <c r="F98" s="57">
        <v>3.67</v>
      </c>
      <c r="G98" s="39">
        <v>3.67</v>
      </c>
      <c r="H98" s="39">
        <v>3.67</v>
      </c>
      <c r="I98" s="39">
        <v>3.67</v>
      </c>
      <c r="J98" s="63">
        <v>3.8</v>
      </c>
      <c r="K98" s="63">
        <v>4</v>
      </c>
      <c r="L98" s="63">
        <v>4.1399999999999997</v>
      </c>
      <c r="M98" s="50">
        <f t="shared" ref="M98:M129" si="15">G98/F98-1</f>
        <v>0</v>
      </c>
      <c r="N98" s="50">
        <f t="shared" ref="N98:N129" si="16">H98/F98-1</f>
        <v>0</v>
      </c>
      <c r="O98" s="50">
        <f t="shared" ref="O98:O129" si="17">I98/F98-1</f>
        <v>0</v>
      </c>
      <c r="P98" s="25">
        <f t="shared" si="14"/>
        <v>3.5422343324250656E-2</v>
      </c>
      <c r="Q98" s="24">
        <f t="shared" si="12"/>
        <v>8.9918256130790214E-2</v>
      </c>
      <c r="R98" s="28">
        <f t="shared" si="13"/>
        <v>0.1280653950953678</v>
      </c>
      <c r="S98" s="30"/>
      <c r="T98" s="30"/>
      <c r="U98" s="30"/>
      <c r="V98" s="30"/>
      <c r="W98" s="30"/>
    </row>
    <row r="99" spans="1:23" ht="15.75">
      <c r="A99" s="31">
        <v>41054</v>
      </c>
      <c r="B99" s="23">
        <v>98</v>
      </c>
      <c r="C99" s="13" t="s">
        <v>34</v>
      </c>
      <c r="D99" s="19" t="s">
        <v>61</v>
      </c>
      <c r="E99" s="63">
        <v>11.6</v>
      </c>
      <c r="F99" s="57">
        <v>11.7</v>
      </c>
      <c r="G99" s="39">
        <v>11.42</v>
      </c>
      <c r="H99" s="39">
        <v>11.21</v>
      </c>
      <c r="I99" s="39">
        <v>10.210000000000001</v>
      </c>
      <c r="J99" s="63">
        <v>11.75</v>
      </c>
      <c r="K99" s="63">
        <v>11.55</v>
      </c>
      <c r="L99" s="63">
        <v>10.79</v>
      </c>
      <c r="M99" s="50">
        <f t="shared" si="15"/>
        <v>-2.3931623931623847E-2</v>
      </c>
      <c r="N99" s="50">
        <f t="shared" si="16"/>
        <v>-4.1880341880341732E-2</v>
      </c>
      <c r="O99" s="50">
        <f t="shared" si="17"/>
        <v>-0.12735042735042723</v>
      </c>
      <c r="P99" s="25">
        <f t="shared" si="14"/>
        <v>4.2735042735043346E-3</v>
      </c>
      <c r="Q99" s="24">
        <f t="shared" si="12"/>
        <v>-1.28205128205127E-2</v>
      </c>
      <c r="R99" s="28">
        <f t="shared" si="13"/>
        <v>-7.7777777777777793E-2</v>
      </c>
      <c r="S99" s="30"/>
      <c r="T99" s="30"/>
      <c r="U99" s="30"/>
      <c r="V99" s="30"/>
      <c r="W99" s="30"/>
    </row>
    <row r="100" spans="1:23" ht="15.75">
      <c r="A100" s="31">
        <v>41057</v>
      </c>
      <c r="B100" s="23">
        <v>99</v>
      </c>
      <c r="C100" s="13" t="s">
        <v>96</v>
      </c>
      <c r="D100" s="19" t="s">
        <v>59</v>
      </c>
      <c r="E100" s="63">
        <v>11.53</v>
      </c>
      <c r="F100" s="57">
        <v>11.5</v>
      </c>
      <c r="G100" s="39">
        <v>10.95</v>
      </c>
      <c r="H100" s="39">
        <v>9.75</v>
      </c>
      <c r="I100" s="39">
        <v>8.49</v>
      </c>
      <c r="J100" s="63">
        <v>10.99</v>
      </c>
      <c r="K100" s="63">
        <v>10.029999999999999</v>
      </c>
      <c r="L100" s="63">
        <v>8.85</v>
      </c>
      <c r="M100" s="50">
        <f t="shared" si="15"/>
        <v>-4.7826086956521796E-2</v>
      </c>
      <c r="N100" s="50">
        <f t="shared" si="16"/>
        <v>-0.15217391304347827</v>
      </c>
      <c r="O100" s="50">
        <f t="shared" si="17"/>
        <v>-0.26173913043478259</v>
      </c>
      <c r="P100" s="25">
        <f t="shared" si="14"/>
        <v>-4.4347826086956504E-2</v>
      </c>
      <c r="Q100" s="24">
        <f t="shared" si="12"/>
        <v>-0.12782608695652178</v>
      </c>
      <c r="R100" s="28">
        <f t="shared" si="13"/>
        <v>-0.23043478260869568</v>
      </c>
      <c r="S100" s="30"/>
      <c r="T100" s="30"/>
      <c r="U100" s="30"/>
      <c r="V100" s="30"/>
      <c r="W100" s="30"/>
    </row>
    <row r="101" spans="1:23" ht="15.75">
      <c r="A101" s="31">
        <v>41058</v>
      </c>
      <c r="B101" s="23">
        <v>100</v>
      </c>
      <c r="C101" s="13" t="s">
        <v>97</v>
      </c>
      <c r="D101" s="19" t="s">
        <v>40</v>
      </c>
      <c r="E101" s="63">
        <v>5.5</v>
      </c>
      <c r="F101" s="57">
        <v>5.55</v>
      </c>
      <c r="G101" s="39">
        <v>5.5</v>
      </c>
      <c r="H101" s="39">
        <v>5.5</v>
      </c>
      <c r="I101" s="39">
        <v>5.5</v>
      </c>
      <c r="J101" s="63">
        <v>5.59</v>
      </c>
      <c r="K101" s="63">
        <v>5.71</v>
      </c>
      <c r="L101" s="63">
        <v>5.75</v>
      </c>
      <c r="M101" s="50">
        <f t="shared" si="15"/>
        <v>-9.009009009009028E-3</v>
      </c>
      <c r="N101" s="50">
        <f t="shared" si="16"/>
        <v>-9.009009009009028E-3</v>
      </c>
      <c r="O101" s="50">
        <f t="shared" si="17"/>
        <v>-9.009009009009028E-3</v>
      </c>
      <c r="P101" s="25">
        <f t="shared" si="14"/>
        <v>7.2072072072072143E-3</v>
      </c>
      <c r="Q101" s="24">
        <f t="shared" si="12"/>
        <v>2.8828828828828857E-2</v>
      </c>
      <c r="R101" s="28">
        <f t="shared" si="13"/>
        <v>3.603603603603607E-2</v>
      </c>
      <c r="S101" s="30"/>
      <c r="T101" s="30"/>
      <c r="U101" s="30"/>
      <c r="V101" s="30"/>
      <c r="W101" s="30"/>
    </row>
    <row r="102" spans="1:23" ht="15.75">
      <c r="A102" s="31">
        <v>41059</v>
      </c>
      <c r="B102" s="23">
        <v>101</v>
      </c>
      <c r="C102" s="13" t="s">
        <v>98</v>
      </c>
      <c r="D102" s="19" t="s">
        <v>58</v>
      </c>
      <c r="E102" s="63">
        <v>1.6</v>
      </c>
      <c r="F102" s="57">
        <v>1.61</v>
      </c>
      <c r="G102" s="39">
        <v>1.55</v>
      </c>
      <c r="H102" s="39">
        <v>1.55</v>
      </c>
      <c r="I102" s="39">
        <v>1.55</v>
      </c>
      <c r="J102" s="63">
        <v>1.59</v>
      </c>
      <c r="K102" s="63">
        <v>1.59</v>
      </c>
      <c r="L102" s="63">
        <v>1.63</v>
      </c>
      <c r="M102" s="50">
        <f t="shared" si="15"/>
        <v>-3.7267080745341685E-2</v>
      </c>
      <c r="N102" s="50">
        <f t="shared" si="16"/>
        <v>-3.7267080745341685E-2</v>
      </c>
      <c r="O102" s="50">
        <f t="shared" si="17"/>
        <v>-3.7267080745341685E-2</v>
      </c>
      <c r="P102" s="25">
        <f t="shared" si="14"/>
        <v>-1.2422360248447215E-2</v>
      </c>
      <c r="Q102" s="24">
        <f t="shared" si="12"/>
        <v>-1.2422360248447215E-2</v>
      </c>
      <c r="R102" s="28">
        <f t="shared" si="13"/>
        <v>1.2422360248447077E-2</v>
      </c>
      <c r="S102" s="30"/>
      <c r="T102" s="30"/>
      <c r="U102" s="30"/>
      <c r="V102" s="30"/>
      <c r="W102" s="30"/>
    </row>
    <row r="103" spans="1:23" ht="15.75">
      <c r="A103" s="31">
        <v>41060</v>
      </c>
      <c r="B103" s="23">
        <v>102</v>
      </c>
      <c r="C103" s="13" t="s">
        <v>99</v>
      </c>
      <c r="D103" s="19" t="s">
        <v>61</v>
      </c>
      <c r="E103" s="63">
        <v>38.5</v>
      </c>
      <c r="F103" s="57">
        <v>38.450000000000003</v>
      </c>
      <c r="G103" s="39">
        <v>37.700000000000003</v>
      </c>
      <c r="H103" s="39">
        <v>37.6</v>
      </c>
      <c r="I103" s="39">
        <v>37.6</v>
      </c>
      <c r="J103" s="63">
        <v>37.96</v>
      </c>
      <c r="K103" s="63">
        <v>39.75</v>
      </c>
      <c r="L103" s="63">
        <v>43</v>
      </c>
      <c r="M103" s="50">
        <f t="shared" si="15"/>
        <v>-1.950585175552666E-2</v>
      </c>
      <c r="N103" s="50">
        <f t="shared" si="16"/>
        <v>-2.2106631989596948E-2</v>
      </c>
      <c r="O103" s="50">
        <f t="shared" si="17"/>
        <v>-2.2106631989596948E-2</v>
      </c>
      <c r="P103" s="25">
        <f t="shared" si="14"/>
        <v>-1.2743823146944134E-2</v>
      </c>
      <c r="Q103" s="24">
        <f t="shared" si="12"/>
        <v>3.3810143042912799E-2</v>
      </c>
      <c r="R103" s="28">
        <f t="shared" si="13"/>
        <v>0.11833550065019498</v>
      </c>
      <c r="S103" s="30"/>
      <c r="T103" s="30"/>
      <c r="U103" s="30"/>
      <c r="V103" s="30"/>
      <c r="W103" s="30"/>
    </row>
    <row r="104" spans="1:23" ht="15.75">
      <c r="A104" s="31">
        <v>41061</v>
      </c>
      <c r="B104" s="23">
        <v>103</v>
      </c>
      <c r="C104" s="13" t="s">
        <v>100</v>
      </c>
      <c r="D104" s="19" t="s">
        <v>61</v>
      </c>
      <c r="E104" s="65">
        <v>38</v>
      </c>
      <c r="F104" s="58">
        <v>38.049999999999997</v>
      </c>
      <c r="G104" s="47">
        <v>38.049999999999997</v>
      </c>
      <c r="H104" s="47">
        <v>38.049999999999997</v>
      </c>
      <c r="I104" s="47">
        <v>38.049999999999997</v>
      </c>
      <c r="J104" s="65">
        <v>39.35</v>
      </c>
      <c r="K104" s="65">
        <v>39.69</v>
      </c>
      <c r="L104" s="65">
        <v>38.880000000000003</v>
      </c>
      <c r="M104" s="50">
        <f t="shared" si="15"/>
        <v>0</v>
      </c>
      <c r="N104" s="50">
        <f t="shared" si="16"/>
        <v>0</v>
      </c>
      <c r="O104" s="50">
        <f t="shared" si="17"/>
        <v>0</v>
      </c>
      <c r="P104" s="25">
        <f t="shared" si="14"/>
        <v>3.4165571616294466E-2</v>
      </c>
      <c r="Q104" s="24">
        <f t="shared" si="12"/>
        <v>4.3101182654402118E-2</v>
      </c>
      <c r="R104" s="28">
        <f t="shared" si="13"/>
        <v>2.1813403416557305E-2</v>
      </c>
      <c r="S104" s="30"/>
      <c r="T104" s="30"/>
      <c r="U104" s="30"/>
      <c r="V104" s="30"/>
      <c r="W104" s="30"/>
    </row>
    <row r="105" spans="1:23" ht="15.75">
      <c r="A105" s="31">
        <v>41064</v>
      </c>
      <c r="B105" s="23">
        <v>104</v>
      </c>
      <c r="C105" s="13" t="s">
        <v>101</v>
      </c>
      <c r="D105" s="19" t="s">
        <v>58</v>
      </c>
      <c r="E105" s="63">
        <v>9</v>
      </c>
      <c r="F105" s="57">
        <v>8.9499999999999993</v>
      </c>
      <c r="G105" s="39">
        <v>8.76</v>
      </c>
      <c r="H105" s="39">
        <v>8.76</v>
      </c>
      <c r="I105" s="39">
        <v>8.76</v>
      </c>
      <c r="J105" s="63">
        <v>9.15</v>
      </c>
      <c r="K105" s="63">
        <v>9.8000000000000007</v>
      </c>
      <c r="L105" s="63">
        <v>9.6</v>
      </c>
      <c r="M105" s="50">
        <f t="shared" si="15"/>
        <v>-2.1229050279329531E-2</v>
      </c>
      <c r="N105" s="50">
        <f t="shared" si="16"/>
        <v>-2.1229050279329531E-2</v>
      </c>
      <c r="O105" s="50">
        <f t="shared" si="17"/>
        <v>-2.1229050279329531E-2</v>
      </c>
      <c r="P105" s="25">
        <f t="shared" si="14"/>
        <v>2.2346368715083921E-2</v>
      </c>
      <c r="Q105" s="24">
        <f t="shared" si="12"/>
        <v>9.4972067039106309E-2</v>
      </c>
      <c r="R105" s="28">
        <f t="shared" si="13"/>
        <v>7.2625698324022395E-2</v>
      </c>
      <c r="S105" s="30"/>
      <c r="T105" s="30"/>
      <c r="U105" s="30"/>
      <c r="V105" s="30"/>
      <c r="W105" s="30"/>
    </row>
    <row r="106" spans="1:23" ht="15.75">
      <c r="A106" s="31">
        <v>41065</v>
      </c>
      <c r="B106" s="23">
        <v>105</v>
      </c>
      <c r="C106" s="13" t="s">
        <v>94</v>
      </c>
      <c r="D106" s="19" t="s">
        <v>40</v>
      </c>
      <c r="E106" s="63">
        <v>12.26</v>
      </c>
      <c r="F106" s="57">
        <v>12.21</v>
      </c>
      <c r="G106" s="39">
        <v>12.21</v>
      </c>
      <c r="H106" s="39">
        <v>11.8</v>
      </c>
      <c r="I106" s="39">
        <v>11.6</v>
      </c>
      <c r="J106" s="63">
        <v>12.21</v>
      </c>
      <c r="K106" s="63">
        <v>12.29</v>
      </c>
      <c r="L106" s="63">
        <v>11.74</v>
      </c>
      <c r="M106" s="50">
        <f t="shared" si="15"/>
        <v>0</v>
      </c>
      <c r="N106" s="50">
        <f t="shared" si="16"/>
        <v>-3.3579033579033579E-2</v>
      </c>
      <c r="O106" s="50">
        <f t="shared" si="17"/>
        <v>-4.9959049959050095E-2</v>
      </c>
      <c r="P106" s="25">
        <f t="shared" si="14"/>
        <v>0</v>
      </c>
      <c r="Q106" s="24">
        <f t="shared" si="12"/>
        <v>6.5520065520064119E-3</v>
      </c>
      <c r="R106" s="28">
        <f t="shared" si="13"/>
        <v>-3.8493038493038541E-2</v>
      </c>
      <c r="S106" s="30"/>
      <c r="T106" s="30"/>
      <c r="U106" s="30"/>
      <c r="V106" s="30"/>
      <c r="W106" s="30"/>
    </row>
    <row r="107" spans="1:23" ht="15.75">
      <c r="A107" s="31">
        <v>41066</v>
      </c>
      <c r="B107" s="23">
        <v>106</v>
      </c>
      <c r="C107" s="13" t="s">
        <v>102</v>
      </c>
      <c r="D107" s="19" t="s">
        <v>63</v>
      </c>
      <c r="E107" s="63">
        <v>47.5</v>
      </c>
      <c r="F107" s="57">
        <v>47.11</v>
      </c>
      <c r="G107" s="39">
        <v>46.61</v>
      </c>
      <c r="H107" s="39">
        <v>46.61</v>
      </c>
      <c r="I107" s="39">
        <v>46.61</v>
      </c>
      <c r="J107" s="63">
        <v>49.49</v>
      </c>
      <c r="K107" s="63">
        <v>49.8</v>
      </c>
      <c r="L107" s="63">
        <v>49.8</v>
      </c>
      <c r="M107" s="50">
        <f t="shared" si="15"/>
        <v>-1.061345786457224E-2</v>
      </c>
      <c r="N107" s="50">
        <f t="shared" si="16"/>
        <v>-1.061345786457224E-2</v>
      </c>
      <c r="O107" s="50">
        <f t="shared" si="17"/>
        <v>-1.061345786457224E-2</v>
      </c>
      <c r="P107" s="25">
        <f t="shared" si="14"/>
        <v>5.0520059435364098E-2</v>
      </c>
      <c r="Q107" s="24">
        <f t="shared" si="12"/>
        <v>5.7100403311398804E-2</v>
      </c>
      <c r="R107" s="28">
        <f t="shared" si="13"/>
        <v>5.7100403311398804E-2</v>
      </c>
      <c r="S107" s="30"/>
      <c r="T107" s="30"/>
      <c r="U107" s="30"/>
      <c r="V107" s="30"/>
      <c r="W107" s="30"/>
    </row>
    <row r="108" spans="1:23" ht="15.75">
      <c r="A108" s="31">
        <v>41068</v>
      </c>
      <c r="B108" s="23">
        <v>107</v>
      </c>
      <c r="C108" s="15" t="s">
        <v>134</v>
      </c>
      <c r="D108" s="18" t="s">
        <v>40</v>
      </c>
      <c r="E108" s="63">
        <v>14</v>
      </c>
      <c r="F108" s="57">
        <v>13.95</v>
      </c>
      <c r="G108" s="39">
        <v>13.55</v>
      </c>
      <c r="H108" s="39">
        <v>13.55</v>
      </c>
      <c r="I108" s="39">
        <v>13.55</v>
      </c>
      <c r="J108" s="63">
        <v>13.8</v>
      </c>
      <c r="K108" s="63">
        <v>13.66</v>
      </c>
      <c r="L108" s="63">
        <v>14.12</v>
      </c>
      <c r="M108" s="50">
        <f t="shared" si="15"/>
        <v>-2.8673835125447966E-2</v>
      </c>
      <c r="N108" s="50">
        <f t="shared" si="16"/>
        <v>-2.8673835125447966E-2</v>
      </c>
      <c r="O108" s="50">
        <f t="shared" si="17"/>
        <v>-2.8673835125447966E-2</v>
      </c>
      <c r="P108" s="25">
        <f t="shared" si="14"/>
        <v>-1.0752688172042909E-2</v>
      </c>
      <c r="Q108" s="24">
        <f t="shared" si="12"/>
        <v>-2.0788530465949761E-2</v>
      </c>
      <c r="R108" s="28">
        <f t="shared" si="13"/>
        <v>1.2186379928315408E-2</v>
      </c>
      <c r="S108" s="30"/>
      <c r="T108" s="30"/>
      <c r="U108" s="30"/>
      <c r="V108" s="30"/>
      <c r="W108" s="30"/>
    </row>
    <row r="109" spans="1:23" ht="15.75">
      <c r="A109" s="31">
        <v>41071</v>
      </c>
      <c r="B109" s="23">
        <v>108</v>
      </c>
      <c r="C109" s="13" t="s">
        <v>103</v>
      </c>
      <c r="D109" s="19" t="s">
        <v>40</v>
      </c>
      <c r="E109" s="63">
        <v>2.44</v>
      </c>
      <c r="F109" s="57">
        <v>2.33</v>
      </c>
      <c r="G109" s="39">
        <v>2.33</v>
      </c>
      <c r="H109" s="39">
        <v>2.3199999999999998</v>
      </c>
      <c r="I109" s="39">
        <v>2.23</v>
      </c>
      <c r="J109" s="63">
        <v>2.36</v>
      </c>
      <c r="K109" s="63">
        <v>2.4500000000000002</v>
      </c>
      <c r="L109" s="63">
        <v>2.41</v>
      </c>
      <c r="M109" s="50">
        <f t="shared" si="15"/>
        <v>0</v>
      </c>
      <c r="N109" s="50">
        <f t="shared" si="16"/>
        <v>-4.2918454935623185E-3</v>
      </c>
      <c r="O109" s="50">
        <f t="shared" si="17"/>
        <v>-4.2918454935622408E-2</v>
      </c>
      <c r="P109" s="25">
        <f t="shared" si="14"/>
        <v>1.287553648068661E-2</v>
      </c>
      <c r="Q109" s="24">
        <f t="shared" si="12"/>
        <v>5.1502145922746823E-2</v>
      </c>
      <c r="R109" s="28">
        <f t="shared" si="13"/>
        <v>3.4334763948497882E-2</v>
      </c>
      <c r="S109" s="30"/>
      <c r="T109" s="30"/>
      <c r="U109" s="30"/>
      <c r="V109" s="30"/>
      <c r="W109" s="30"/>
    </row>
    <row r="110" spans="1:23" ht="15.75">
      <c r="A110" s="31">
        <v>41072</v>
      </c>
      <c r="B110" s="23">
        <v>109</v>
      </c>
      <c r="C110" s="13" t="s">
        <v>104</v>
      </c>
      <c r="D110" s="19" t="s">
        <v>61</v>
      </c>
      <c r="E110" s="63">
        <v>144.9</v>
      </c>
      <c r="F110" s="57">
        <v>144</v>
      </c>
      <c r="G110" s="39">
        <v>142.4</v>
      </c>
      <c r="H110" s="39">
        <v>138</v>
      </c>
      <c r="I110" s="39">
        <v>138</v>
      </c>
      <c r="J110" s="63">
        <v>143</v>
      </c>
      <c r="K110" s="63">
        <v>142</v>
      </c>
      <c r="L110" s="63">
        <v>147</v>
      </c>
      <c r="M110" s="50">
        <f t="shared" si="15"/>
        <v>-1.1111111111111072E-2</v>
      </c>
      <c r="N110" s="50">
        <f t="shared" si="16"/>
        <v>-4.166666666666663E-2</v>
      </c>
      <c r="O110" s="50">
        <f t="shared" si="17"/>
        <v>-4.166666666666663E-2</v>
      </c>
      <c r="P110" s="25">
        <f t="shared" si="14"/>
        <v>-6.9444444444444441E-3</v>
      </c>
      <c r="Q110" s="24">
        <f t="shared" si="12"/>
        <v>-1.3888888888888888E-2</v>
      </c>
      <c r="R110" s="28">
        <f t="shared" si="13"/>
        <v>2.0833333333333332E-2</v>
      </c>
      <c r="S110" s="30"/>
      <c r="T110" s="30"/>
      <c r="U110" s="30"/>
      <c r="V110" s="30"/>
      <c r="W110" s="30"/>
    </row>
    <row r="111" spans="1:23" ht="15.75">
      <c r="A111" s="31">
        <v>41073</v>
      </c>
      <c r="B111" s="23">
        <v>110</v>
      </c>
      <c r="C111" s="13" t="s">
        <v>154</v>
      </c>
      <c r="D111" s="19" t="s">
        <v>63</v>
      </c>
      <c r="E111" s="63">
        <v>11.3</v>
      </c>
      <c r="F111" s="57">
        <v>11.1</v>
      </c>
      <c r="G111" s="39">
        <v>11.1</v>
      </c>
      <c r="H111" s="39">
        <v>11.1</v>
      </c>
      <c r="I111" s="39">
        <v>11.1</v>
      </c>
      <c r="J111" s="63">
        <v>11.48</v>
      </c>
      <c r="K111" s="63">
        <v>11.6</v>
      </c>
      <c r="L111" s="63">
        <v>11.77</v>
      </c>
      <c r="M111" s="50">
        <f t="shared" si="15"/>
        <v>0</v>
      </c>
      <c r="N111" s="50">
        <f t="shared" si="16"/>
        <v>0</v>
      </c>
      <c r="O111" s="50">
        <f t="shared" si="17"/>
        <v>0</v>
      </c>
      <c r="P111" s="25">
        <f t="shared" si="14"/>
        <v>3.4234234234234308E-2</v>
      </c>
      <c r="Q111" s="24">
        <f t="shared" si="12"/>
        <v>4.504504504504505E-2</v>
      </c>
      <c r="R111" s="28">
        <f t="shared" si="13"/>
        <v>6.0360360360360354E-2</v>
      </c>
      <c r="S111" s="30"/>
      <c r="T111" s="30"/>
      <c r="U111" s="30"/>
      <c r="V111" s="30"/>
      <c r="W111" s="30"/>
    </row>
    <row r="112" spans="1:23" ht="15.75">
      <c r="A112" s="31">
        <v>41074</v>
      </c>
      <c r="B112" s="23">
        <v>111</v>
      </c>
      <c r="C112" s="13" t="s">
        <v>105</v>
      </c>
      <c r="D112" s="19" t="s">
        <v>63</v>
      </c>
      <c r="E112" s="63">
        <v>98.85</v>
      </c>
      <c r="F112" s="57">
        <v>98.3</v>
      </c>
      <c r="G112" s="39">
        <v>98.3</v>
      </c>
      <c r="H112" s="39">
        <v>98.1</v>
      </c>
      <c r="I112" s="39">
        <v>96.35</v>
      </c>
      <c r="J112" s="63">
        <v>101.6</v>
      </c>
      <c r="K112" s="63">
        <v>100.3</v>
      </c>
      <c r="L112" s="63">
        <v>97.1</v>
      </c>
      <c r="M112" s="50">
        <f t="shared" si="15"/>
        <v>0</v>
      </c>
      <c r="N112" s="50">
        <f t="shared" si="16"/>
        <v>-2.0345879959308144E-3</v>
      </c>
      <c r="O112" s="50">
        <f t="shared" si="17"/>
        <v>-1.9837232960325579E-2</v>
      </c>
      <c r="P112" s="25">
        <f t="shared" si="14"/>
        <v>3.357070193285857E-2</v>
      </c>
      <c r="Q112" s="24">
        <f t="shared" si="12"/>
        <v>2.0345879959308241E-2</v>
      </c>
      <c r="R112" s="28">
        <f t="shared" si="13"/>
        <v>-1.2207527975584973E-2</v>
      </c>
      <c r="S112" s="30"/>
      <c r="T112" s="30"/>
      <c r="U112" s="30"/>
      <c r="V112" s="30"/>
      <c r="W112" s="30"/>
    </row>
    <row r="113" spans="1:23" ht="15.75">
      <c r="A113" s="31">
        <v>41075</v>
      </c>
      <c r="B113" s="23">
        <v>112</v>
      </c>
      <c r="C113" s="13" t="s">
        <v>106</v>
      </c>
      <c r="D113" s="19" t="s">
        <v>58</v>
      </c>
      <c r="E113" s="63">
        <v>16.8</v>
      </c>
      <c r="F113" s="57">
        <v>16.66</v>
      </c>
      <c r="G113" s="39">
        <v>16.66</v>
      </c>
      <c r="H113" s="39">
        <v>16.53</v>
      </c>
      <c r="I113" s="39">
        <v>16.5</v>
      </c>
      <c r="J113" s="63">
        <v>16.8</v>
      </c>
      <c r="K113" s="63">
        <v>17.5</v>
      </c>
      <c r="L113" s="63">
        <v>16.600000000000001</v>
      </c>
      <c r="M113" s="50">
        <f t="shared" si="15"/>
        <v>0</v>
      </c>
      <c r="N113" s="50">
        <f t="shared" si="16"/>
        <v>-7.8031212484993562E-3</v>
      </c>
      <c r="O113" s="50">
        <f t="shared" si="17"/>
        <v>-9.6038415366146435E-3</v>
      </c>
      <c r="P113" s="25">
        <f t="shared" si="14"/>
        <v>8.4033613445378495E-3</v>
      </c>
      <c r="Q113" s="24">
        <f t="shared" si="12"/>
        <v>5.0420168067226885E-2</v>
      </c>
      <c r="R113" s="28">
        <f t="shared" si="13"/>
        <v>-3.6014405762304154E-3</v>
      </c>
      <c r="S113" s="30"/>
      <c r="T113" s="30"/>
      <c r="U113" s="30"/>
      <c r="V113" s="30"/>
      <c r="W113" s="30"/>
    </row>
    <row r="114" spans="1:23" ht="15.75">
      <c r="A114" s="31">
        <v>41078</v>
      </c>
      <c r="B114" s="23">
        <v>113</v>
      </c>
      <c r="C114" s="13" t="s">
        <v>82</v>
      </c>
      <c r="D114" s="19" t="s">
        <v>61</v>
      </c>
      <c r="E114" s="63">
        <v>19.850000000000001</v>
      </c>
      <c r="F114" s="57">
        <v>19.899999999999999</v>
      </c>
      <c r="G114" s="39">
        <v>19.850000000000001</v>
      </c>
      <c r="H114" s="39">
        <v>19.850000000000001</v>
      </c>
      <c r="I114" s="39">
        <v>19.850000000000001</v>
      </c>
      <c r="J114" s="63">
        <v>20.83</v>
      </c>
      <c r="K114" s="63">
        <v>21.19</v>
      </c>
      <c r="L114" s="63">
        <v>21.5</v>
      </c>
      <c r="M114" s="50">
        <f t="shared" si="15"/>
        <v>-2.5125628140701961E-3</v>
      </c>
      <c r="N114" s="50">
        <f t="shared" si="16"/>
        <v>-2.5125628140701961E-3</v>
      </c>
      <c r="O114" s="50">
        <f t="shared" si="17"/>
        <v>-2.5125628140701961E-3</v>
      </c>
      <c r="P114" s="25">
        <f t="shared" si="14"/>
        <v>4.6733668341708529E-2</v>
      </c>
      <c r="Q114" s="24">
        <f t="shared" si="12"/>
        <v>6.482412060301522E-2</v>
      </c>
      <c r="R114" s="28">
        <f t="shared" si="13"/>
        <v>8.0402010050251327E-2</v>
      </c>
      <c r="S114" s="30"/>
      <c r="T114" s="30"/>
      <c r="U114" s="30"/>
      <c r="V114" s="30"/>
      <c r="W114" s="30"/>
    </row>
    <row r="115" spans="1:23" ht="15.75">
      <c r="A115" s="31">
        <v>41079</v>
      </c>
      <c r="B115" s="23">
        <v>114</v>
      </c>
      <c r="C115" s="13" t="s">
        <v>28</v>
      </c>
      <c r="D115" s="19" t="s">
        <v>61</v>
      </c>
      <c r="E115" s="63">
        <v>5.78</v>
      </c>
      <c r="F115" s="57">
        <v>5.62</v>
      </c>
      <c r="G115" s="39">
        <v>5.52</v>
      </c>
      <c r="H115" s="39">
        <v>5.48</v>
      </c>
      <c r="I115" s="39">
        <v>5.48</v>
      </c>
      <c r="J115" s="63">
        <v>5.72</v>
      </c>
      <c r="K115" s="63">
        <v>5.48</v>
      </c>
      <c r="L115" s="63">
        <v>5.58</v>
      </c>
      <c r="M115" s="50">
        <f t="shared" si="15"/>
        <v>-1.7793594306049876E-2</v>
      </c>
      <c r="N115" s="50">
        <f t="shared" si="16"/>
        <v>-2.4911032028469671E-2</v>
      </c>
      <c r="O115" s="50">
        <f t="shared" si="17"/>
        <v>-2.4911032028469671E-2</v>
      </c>
      <c r="P115" s="25">
        <f t="shared" si="14"/>
        <v>1.7793594306049758E-2</v>
      </c>
      <c r="Q115" s="24">
        <f t="shared" si="12"/>
        <v>-2.4911032028469695E-2</v>
      </c>
      <c r="R115" s="28">
        <f t="shared" si="13"/>
        <v>-7.1174377224199354E-3</v>
      </c>
      <c r="S115" s="30"/>
      <c r="T115" s="30"/>
      <c r="U115" s="30"/>
      <c r="V115" s="30"/>
      <c r="W115" s="30"/>
    </row>
    <row r="116" spans="1:23" ht="15.75">
      <c r="A116" s="31">
        <v>41080</v>
      </c>
      <c r="B116" s="23">
        <v>115</v>
      </c>
      <c r="C116" s="13" t="s">
        <v>107</v>
      </c>
      <c r="D116" s="19" t="s">
        <v>61</v>
      </c>
      <c r="E116" s="63">
        <v>3.6</v>
      </c>
      <c r="F116" s="57">
        <v>3.5</v>
      </c>
      <c r="G116" s="39">
        <v>3.5</v>
      </c>
      <c r="H116" s="39">
        <v>3.5</v>
      </c>
      <c r="I116" s="39">
        <v>3.46</v>
      </c>
      <c r="J116" s="63">
        <v>3.67</v>
      </c>
      <c r="K116" s="63">
        <v>3.88</v>
      </c>
      <c r="L116" s="63">
        <v>3.82</v>
      </c>
      <c r="M116" s="50">
        <f t="shared" si="15"/>
        <v>0</v>
      </c>
      <c r="N116" s="50">
        <f t="shared" si="16"/>
        <v>0</v>
      </c>
      <c r="O116" s="50">
        <f t="shared" si="17"/>
        <v>-1.1428571428571455E-2</v>
      </c>
      <c r="P116" s="25">
        <f t="shared" si="14"/>
        <v>4.857142857142855E-2</v>
      </c>
      <c r="Q116" s="24">
        <f t="shared" si="12"/>
        <v>0.10857142857142854</v>
      </c>
      <c r="R116" s="28">
        <f t="shared" si="13"/>
        <v>9.1428571428571387E-2</v>
      </c>
      <c r="S116" s="30"/>
      <c r="T116" s="30"/>
      <c r="U116" s="30"/>
      <c r="V116" s="30"/>
      <c r="W116" s="30"/>
    </row>
    <row r="117" spans="1:23" ht="15.75">
      <c r="A117" s="31">
        <v>41081</v>
      </c>
      <c r="B117" s="23">
        <v>116</v>
      </c>
      <c r="C117" s="15" t="s">
        <v>36</v>
      </c>
      <c r="D117" s="18" t="s">
        <v>61</v>
      </c>
      <c r="E117" s="63">
        <v>27.2</v>
      </c>
      <c r="F117" s="57">
        <v>27.15</v>
      </c>
      <c r="G117" s="39">
        <v>26.62</v>
      </c>
      <c r="H117" s="39">
        <v>26.62</v>
      </c>
      <c r="I117" s="39">
        <v>26.62</v>
      </c>
      <c r="J117" s="63">
        <v>27.3</v>
      </c>
      <c r="K117" s="63">
        <v>27.11</v>
      </c>
      <c r="L117" s="63">
        <v>27.35</v>
      </c>
      <c r="M117" s="50">
        <f t="shared" si="15"/>
        <v>-1.9521178637200598E-2</v>
      </c>
      <c r="N117" s="50">
        <f t="shared" si="16"/>
        <v>-1.9521178637200598E-2</v>
      </c>
      <c r="O117" s="50">
        <f t="shared" si="17"/>
        <v>-1.9521178637200598E-2</v>
      </c>
      <c r="P117" s="25">
        <f t="shared" si="14"/>
        <v>5.5248618784531174E-3</v>
      </c>
      <c r="Q117" s="24">
        <f t="shared" si="12"/>
        <v>-1.4732965009207791E-3</v>
      </c>
      <c r="R117" s="28">
        <f t="shared" si="13"/>
        <v>7.3664825046041568E-3</v>
      </c>
      <c r="S117" s="30"/>
      <c r="T117" s="30"/>
      <c r="U117" s="30"/>
      <c r="V117" s="30"/>
      <c r="W117" s="30"/>
    </row>
    <row r="118" spans="1:23" ht="15.75">
      <c r="A118" s="31">
        <v>41082</v>
      </c>
      <c r="B118" s="23">
        <v>117</v>
      </c>
      <c r="C118" s="15" t="s">
        <v>135</v>
      </c>
      <c r="D118" s="18" t="s">
        <v>59</v>
      </c>
      <c r="E118" s="63">
        <v>1.79</v>
      </c>
      <c r="F118" s="57">
        <v>1.8</v>
      </c>
      <c r="G118" s="39">
        <v>1.79</v>
      </c>
      <c r="H118" s="39">
        <v>1.79</v>
      </c>
      <c r="I118" s="39">
        <v>1.79</v>
      </c>
      <c r="J118" s="63">
        <v>1.9</v>
      </c>
      <c r="K118" s="63">
        <v>2.08</v>
      </c>
      <c r="L118" s="63">
        <v>1.97</v>
      </c>
      <c r="M118" s="50">
        <f t="shared" si="15"/>
        <v>-5.5555555555555358E-3</v>
      </c>
      <c r="N118" s="50">
        <f t="shared" si="16"/>
        <v>-5.5555555555555358E-3</v>
      </c>
      <c r="O118" s="50">
        <f t="shared" si="17"/>
        <v>-5.5555555555555358E-3</v>
      </c>
      <c r="P118" s="25">
        <f t="shared" si="14"/>
        <v>5.5555555555555483E-2</v>
      </c>
      <c r="Q118" s="24">
        <f t="shared" si="12"/>
        <v>0.15555555555555556</v>
      </c>
      <c r="R118" s="28">
        <f t="shared" si="13"/>
        <v>9.44444444444444E-2</v>
      </c>
      <c r="S118" s="30"/>
      <c r="T118" s="30"/>
      <c r="U118" s="30"/>
      <c r="V118" s="30"/>
      <c r="W118" s="30"/>
    </row>
    <row r="119" spans="1:23" ht="15.75">
      <c r="A119" s="31">
        <v>41085</v>
      </c>
      <c r="B119" s="23">
        <v>118</v>
      </c>
      <c r="C119" s="13" t="s">
        <v>108</v>
      </c>
      <c r="D119" s="19" t="s">
        <v>61</v>
      </c>
      <c r="E119" s="63">
        <v>15.2</v>
      </c>
      <c r="F119" s="57">
        <v>15.25</v>
      </c>
      <c r="G119" s="39">
        <v>14.79</v>
      </c>
      <c r="H119" s="39">
        <v>14.71</v>
      </c>
      <c r="I119" s="39">
        <v>14.71</v>
      </c>
      <c r="J119" s="63">
        <v>14.79</v>
      </c>
      <c r="K119" s="63">
        <v>15.09</v>
      </c>
      <c r="L119" s="63">
        <v>15</v>
      </c>
      <c r="M119" s="50">
        <f t="shared" si="15"/>
        <v>-3.0163934426229555E-2</v>
      </c>
      <c r="N119" s="50">
        <f t="shared" si="16"/>
        <v>-3.5409836065573685E-2</v>
      </c>
      <c r="O119" s="50">
        <f t="shared" si="17"/>
        <v>-3.5409836065573685E-2</v>
      </c>
      <c r="P119" s="25">
        <f t="shared" si="14"/>
        <v>-3.0163934426229565E-2</v>
      </c>
      <c r="Q119" s="24">
        <f t="shared" si="12"/>
        <v>-1.0491803278688533E-2</v>
      </c>
      <c r="R119" s="28">
        <f t="shared" si="13"/>
        <v>-1.6393442622950821E-2</v>
      </c>
      <c r="S119" s="30"/>
      <c r="T119" s="30"/>
      <c r="U119" s="30"/>
      <c r="V119" s="30"/>
      <c r="W119" s="30"/>
    </row>
    <row r="120" spans="1:23" ht="15.75">
      <c r="A120" s="31">
        <v>41086</v>
      </c>
      <c r="B120" s="23">
        <v>119</v>
      </c>
      <c r="C120" s="13" t="s">
        <v>109</v>
      </c>
      <c r="D120" s="19" t="s">
        <v>40</v>
      </c>
      <c r="E120" s="63">
        <v>79</v>
      </c>
      <c r="F120" s="57">
        <v>79.8</v>
      </c>
      <c r="G120" s="39">
        <v>79.8</v>
      </c>
      <c r="H120" s="39">
        <v>78.900000000000006</v>
      </c>
      <c r="I120" s="39">
        <v>78.900000000000006</v>
      </c>
      <c r="J120" s="63">
        <v>80.650000000000006</v>
      </c>
      <c r="K120" s="63">
        <v>81.599999999999994</v>
      </c>
      <c r="L120" s="63">
        <v>81</v>
      </c>
      <c r="M120" s="50">
        <f t="shared" si="15"/>
        <v>0</v>
      </c>
      <c r="N120" s="50">
        <f t="shared" si="16"/>
        <v>-1.1278195488721665E-2</v>
      </c>
      <c r="O120" s="50">
        <f t="shared" si="17"/>
        <v>-1.1278195488721665E-2</v>
      </c>
      <c r="P120" s="25">
        <f t="shared" si="14"/>
        <v>1.0651629072681811E-2</v>
      </c>
      <c r="Q120" s="24">
        <f t="shared" si="12"/>
        <v>2.2556390977443573E-2</v>
      </c>
      <c r="R120" s="28">
        <f t="shared" si="13"/>
        <v>1.5037593984962442E-2</v>
      </c>
      <c r="S120" s="30"/>
      <c r="T120" s="30"/>
      <c r="U120" s="30"/>
      <c r="V120" s="30"/>
      <c r="W120" s="30"/>
    </row>
    <row r="121" spans="1:23" ht="15.75">
      <c r="A121" s="31">
        <v>41087</v>
      </c>
      <c r="B121" s="23">
        <v>120</v>
      </c>
      <c r="C121" s="13" t="s">
        <v>110</v>
      </c>
      <c r="D121" s="19" t="s">
        <v>40</v>
      </c>
      <c r="E121" s="63">
        <v>5.01</v>
      </c>
      <c r="F121" s="57">
        <v>5.03</v>
      </c>
      <c r="G121" s="39">
        <v>4.66</v>
      </c>
      <c r="H121" s="39">
        <v>4.66</v>
      </c>
      <c r="I121" s="39">
        <v>4.66</v>
      </c>
      <c r="J121" s="63">
        <v>4.7</v>
      </c>
      <c r="K121" s="63">
        <v>4.78</v>
      </c>
      <c r="L121" s="63">
        <v>4.75</v>
      </c>
      <c r="M121" s="50">
        <f t="shared" si="15"/>
        <v>-7.3558648111332059E-2</v>
      </c>
      <c r="N121" s="50">
        <f t="shared" si="16"/>
        <v>-7.3558648111332059E-2</v>
      </c>
      <c r="O121" s="50">
        <f t="shared" si="17"/>
        <v>-7.3558648111332059E-2</v>
      </c>
      <c r="P121" s="25">
        <f t="shared" si="14"/>
        <v>-6.560636182902585E-2</v>
      </c>
      <c r="Q121" s="24">
        <f t="shared" si="12"/>
        <v>-4.9701789264413515E-2</v>
      </c>
      <c r="R121" s="28">
        <f t="shared" si="13"/>
        <v>-5.5666003976143186E-2</v>
      </c>
      <c r="S121" s="30"/>
      <c r="T121" s="30"/>
      <c r="U121" s="30"/>
      <c r="V121" s="30"/>
      <c r="W121" s="30"/>
    </row>
    <row r="122" spans="1:23" ht="15.75">
      <c r="A122" s="31">
        <v>41088</v>
      </c>
      <c r="B122" s="23">
        <v>121</v>
      </c>
      <c r="C122" s="13" t="s">
        <v>111</v>
      </c>
      <c r="D122" s="19" t="s">
        <v>62</v>
      </c>
      <c r="E122" s="63">
        <v>4.0999999999999996</v>
      </c>
      <c r="F122" s="57">
        <v>4.1500000000000004</v>
      </c>
      <c r="G122" s="39">
        <v>3.82</v>
      </c>
      <c r="H122" s="39">
        <v>3.82</v>
      </c>
      <c r="I122" s="39">
        <v>3.82</v>
      </c>
      <c r="J122" s="63">
        <v>4.3099999999999996</v>
      </c>
      <c r="K122" s="63">
        <v>5.15</v>
      </c>
      <c r="L122" s="63">
        <v>4.92</v>
      </c>
      <c r="M122" s="50">
        <f t="shared" si="15"/>
        <v>-7.9518072289156749E-2</v>
      </c>
      <c r="N122" s="50">
        <f t="shared" si="16"/>
        <v>-7.9518072289156749E-2</v>
      </c>
      <c r="O122" s="50">
        <f t="shared" si="17"/>
        <v>-7.9518072289156749E-2</v>
      </c>
      <c r="P122" s="25">
        <f t="shared" si="14"/>
        <v>3.8554216867469696E-2</v>
      </c>
      <c r="Q122" s="24">
        <f t="shared" si="12"/>
        <v>0.24096385542168672</v>
      </c>
      <c r="R122" s="28">
        <f t="shared" si="13"/>
        <v>0.18554216867469867</v>
      </c>
      <c r="S122" s="30"/>
      <c r="T122" s="30"/>
      <c r="U122" s="30"/>
      <c r="V122" s="30"/>
      <c r="W122" s="30"/>
    </row>
    <row r="123" spans="1:23" ht="15.75">
      <c r="A123" s="31">
        <v>41089</v>
      </c>
      <c r="B123" s="23">
        <v>122</v>
      </c>
      <c r="C123" s="13" t="s">
        <v>112</v>
      </c>
      <c r="D123" s="19" t="s">
        <v>62</v>
      </c>
      <c r="E123" s="63">
        <v>2.2000000000000002</v>
      </c>
      <c r="F123" s="57">
        <v>2.2000000000000002</v>
      </c>
      <c r="G123" s="39">
        <v>2.15</v>
      </c>
      <c r="H123" s="39">
        <v>2.11</v>
      </c>
      <c r="I123" s="39">
        <v>2.1</v>
      </c>
      <c r="J123" s="63">
        <v>2.15</v>
      </c>
      <c r="K123" s="63">
        <v>2.16</v>
      </c>
      <c r="L123" s="63">
        <v>2.1</v>
      </c>
      <c r="M123" s="50">
        <f t="shared" si="15"/>
        <v>-2.2727272727272818E-2</v>
      </c>
      <c r="N123" s="50">
        <f t="shared" si="16"/>
        <v>-4.0909090909091006E-2</v>
      </c>
      <c r="O123" s="50">
        <f t="shared" si="17"/>
        <v>-4.5454545454545525E-2</v>
      </c>
      <c r="P123" s="25">
        <f t="shared" si="14"/>
        <v>-2.2727272727272846E-2</v>
      </c>
      <c r="Q123" s="24">
        <f t="shared" si="12"/>
        <v>-1.8181818181818195E-2</v>
      </c>
      <c r="R123" s="28">
        <f t="shared" si="13"/>
        <v>-4.5454545454545491E-2</v>
      </c>
      <c r="S123" s="30"/>
      <c r="T123" s="30"/>
      <c r="U123" s="30"/>
      <c r="V123" s="30"/>
      <c r="W123" s="30"/>
    </row>
    <row r="124" spans="1:23" ht="15.75">
      <c r="A124" s="31">
        <v>41092</v>
      </c>
      <c r="B124" s="23">
        <v>123</v>
      </c>
      <c r="C124" s="13" t="s">
        <v>174</v>
      </c>
      <c r="D124" s="19" t="s">
        <v>58</v>
      </c>
      <c r="E124" s="63">
        <v>4.43</v>
      </c>
      <c r="F124" s="57">
        <v>4.55</v>
      </c>
      <c r="G124" s="39">
        <v>4.4000000000000004</v>
      </c>
      <c r="H124" s="39">
        <v>4.4000000000000004</v>
      </c>
      <c r="I124" s="39">
        <v>4.4000000000000004</v>
      </c>
      <c r="J124" s="63">
        <v>4.75</v>
      </c>
      <c r="K124" s="63">
        <v>4.7300000000000004</v>
      </c>
      <c r="L124" s="63">
        <v>4.72</v>
      </c>
      <c r="M124" s="50">
        <f t="shared" si="15"/>
        <v>-3.296703296703285E-2</v>
      </c>
      <c r="N124" s="50">
        <f t="shared" si="16"/>
        <v>-3.296703296703285E-2</v>
      </c>
      <c r="O124" s="50">
        <f t="shared" si="17"/>
        <v>-3.296703296703285E-2</v>
      </c>
      <c r="P124" s="25">
        <f t="shared" si="14"/>
        <v>4.3956043956043994E-2</v>
      </c>
      <c r="Q124" s="24">
        <f t="shared" si="12"/>
        <v>3.9560439560439697E-2</v>
      </c>
      <c r="R124" s="28">
        <f t="shared" si="13"/>
        <v>3.7362637362637348E-2</v>
      </c>
      <c r="S124" s="30"/>
      <c r="T124" s="30"/>
      <c r="U124" s="30"/>
      <c r="V124" s="30"/>
      <c r="W124" s="30"/>
    </row>
    <row r="125" spans="1:23" ht="15.75">
      <c r="A125" s="31">
        <v>41093</v>
      </c>
      <c r="B125" s="23">
        <v>124</v>
      </c>
      <c r="C125" s="13" t="s">
        <v>60</v>
      </c>
      <c r="D125" s="19" t="s">
        <v>40</v>
      </c>
      <c r="E125" s="63">
        <v>3.68</v>
      </c>
      <c r="F125" s="57">
        <v>3.55</v>
      </c>
      <c r="G125" s="39">
        <v>3.54</v>
      </c>
      <c r="H125" s="39">
        <v>3.51</v>
      </c>
      <c r="I125" s="39">
        <v>3.51</v>
      </c>
      <c r="J125" s="63">
        <v>3.54</v>
      </c>
      <c r="K125" s="63">
        <v>3.67</v>
      </c>
      <c r="L125" s="63">
        <v>3.55</v>
      </c>
      <c r="M125" s="50">
        <f t="shared" si="15"/>
        <v>-2.8169014084505895E-3</v>
      </c>
      <c r="N125" s="50">
        <f t="shared" si="16"/>
        <v>-1.1267605633802802E-2</v>
      </c>
      <c r="O125" s="50">
        <f t="shared" si="17"/>
        <v>-1.1267605633802802E-2</v>
      </c>
      <c r="P125" s="25">
        <f t="shared" si="14"/>
        <v>-2.8169014084506445E-3</v>
      </c>
      <c r="Q125" s="24">
        <f t="shared" si="12"/>
        <v>3.3802816901408482E-2</v>
      </c>
      <c r="R125" s="28">
        <f t="shared" si="13"/>
        <v>0</v>
      </c>
      <c r="S125" s="30"/>
      <c r="T125" s="30"/>
      <c r="U125" s="30"/>
      <c r="V125" s="30"/>
      <c r="W125" s="30"/>
    </row>
    <row r="126" spans="1:23" ht="15.75">
      <c r="A126" s="31">
        <v>41094</v>
      </c>
      <c r="B126" s="23">
        <v>125</v>
      </c>
      <c r="C126" s="13" t="s">
        <v>67</v>
      </c>
      <c r="D126" s="19" t="s">
        <v>32</v>
      </c>
      <c r="E126" s="63">
        <v>9.16</v>
      </c>
      <c r="F126" s="57">
        <v>9.25</v>
      </c>
      <c r="G126" s="39">
        <v>9.17</v>
      </c>
      <c r="H126" s="39">
        <v>9.14</v>
      </c>
      <c r="I126" s="39">
        <v>8.9600000000000009</v>
      </c>
      <c r="J126" s="63">
        <v>9.3699999999999992</v>
      </c>
      <c r="K126" s="63">
        <v>9.2200000000000006</v>
      </c>
      <c r="L126" s="63">
        <v>9</v>
      </c>
      <c r="M126" s="50">
        <f t="shared" si="15"/>
        <v>-8.6486486486486713E-3</v>
      </c>
      <c r="N126" s="50">
        <f t="shared" si="16"/>
        <v>-1.1891891891891881E-2</v>
      </c>
      <c r="O126" s="50">
        <f t="shared" si="17"/>
        <v>-3.1351351351351253E-2</v>
      </c>
      <c r="P126" s="25">
        <f t="shared" si="14"/>
        <v>1.2972972972972889E-2</v>
      </c>
      <c r="Q126" s="24">
        <f t="shared" si="12"/>
        <v>-3.2432432432431741E-3</v>
      </c>
      <c r="R126" s="28">
        <f t="shared" si="13"/>
        <v>-2.7027027027027029E-2</v>
      </c>
      <c r="S126" s="30"/>
      <c r="T126" s="30"/>
      <c r="U126" s="30"/>
      <c r="V126" s="30"/>
      <c r="W126" s="30"/>
    </row>
    <row r="127" spans="1:23" ht="15.75">
      <c r="A127" s="31">
        <v>41095</v>
      </c>
      <c r="B127" s="23">
        <v>126</v>
      </c>
      <c r="C127" s="13" t="s">
        <v>28</v>
      </c>
      <c r="D127" s="19" t="s">
        <v>61</v>
      </c>
      <c r="E127" s="65">
        <v>6.11</v>
      </c>
      <c r="F127" s="58">
        <v>6.11</v>
      </c>
      <c r="G127" s="47">
        <v>6.11</v>
      </c>
      <c r="H127" s="47">
        <v>6.11</v>
      </c>
      <c r="I127" s="47">
        <v>6.02</v>
      </c>
      <c r="J127" s="65">
        <v>6.11</v>
      </c>
      <c r="K127" s="65">
        <v>6.42</v>
      </c>
      <c r="L127" s="65">
        <v>6.25</v>
      </c>
      <c r="M127" s="50">
        <f t="shared" si="15"/>
        <v>0</v>
      </c>
      <c r="N127" s="50">
        <f t="shared" si="16"/>
        <v>0</v>
      </c>
      <c r="O127" s="50">
        <f t="shared" si="17"/>
        <v>-1.4729950900163824E-2</v>
      </c>
      <c r="P127" s="25">
        <f t="shared" si="14"/>
        <v>0</v>
      </c>
      <c r="Q127" s="24">
        <f t="shared" si="12"/>
        <v>5.0736497545008113E-2</v>
      </c>
      <c r="R127" s="28">
        <f t="shared" si="13"/>
        <v>2.2913256955810094E-2</v>
      </c>
      <c r="S127" s="30"/>
      <c r="T127" s="30"/>
      <c r="U127" s="30"/>
      <c r="V127" s="30"/>
      <c r="W127" s="30"/>
    </row>
    <row r="128" spans="1:23" ht="15.75">
      <c r="A128" s="31">
        <v>41096</v>
      </c>
      <c r="B128" s="23">
        <v>127</v>
      </c>
      <c r="C128" s="14" t="s">
        <v>36</v>
      </c>
      <c r="D128" s="19" t="s">
        <v>58</v>
      </c>
      <c r="E128" s="63">
        <v>27.1</v>
      </c>
      <c r="F128" s="57">
        <v>27.35</v>
      </c>
      <c r="G128" s="39">
        <v>26.67</v>
      </c>
      <c r="H128" s="39">
        <v>26.65</v>
      </c>
      <c r="I128" s="39">
        <v>26.65</v>
      </c>
      <c r="J128" s="63">
        <v>26.67</v>
      </c>
      <c r="K128" s="63">
        <v>26.95</v>
      </c>
      <c r="L128" s="63">
        <v>27.02</v>
      </c>
      <c r="M128" s="50">
        <f t="shared" si="15"/>
        <v>-2.4862888482632517E-2</v>
      </c>
      <c r="N128" s="50">
        <f t="shared" si="16"/>
        <v>-2.5594149908592434E-2</v>
      </c>
      <c r="O128" s="50">
        <f t="shared" si="17"/>
        <v>-2.5594149908592434E-2</v>
      </c>
      <c r="P128" s="25">
        <f t="shared" si="14"/>
        <v>-2.4862888482632531E-2</v>
      </c>
      <c r="Q128" s="24">
        <f t="shared" si="12"/>
        <v>-1.462522851919569E-2</v>
      </c>
      <c r="R128" s="28">
        <f t="shared" si="13"/>
        <v>-1.2065813528336447E-2</v>
      </c>
      <c r="S128" s="30"/>
      <c r="T128" s="30"/>
      <c r="U128" s="30"/>
      <c r="V128" s="30"/>
      <c r="W128" s="30"/>
    </row>
    <row r="129" spans="1:23" ht="15.75">
      <c r="A129" s="31">
        <v>41099</v>
      </c>
      <c r="B129" s="23">
        <v>128</v>
      </c>
      <c r="C129" s="14" t="s">
        <v>109</v>
      </c>
      <c r="D129" s="19" t="s">
        <v>61</v>
      </c>
      <c r="E129" s="63">
        <v>79.900000000000006</v>
      </c>
      <c r="F129" s="57">
        <v>80</v>
      </c>
      <c r="G129" s="39">
        <v>78.2</v>
      </c>
      <c r="H129" s="39">
        <v>72.099999999999994</v>
      </c>
      <c r="I129" s="39">
        <v>72.099999999999994</v>
      </c>
      <c r="J129" s="63">
        <v>79.75</v>
      </c>
      <c r="K129" s="63">
        <v>74</v>
      </c>
      <c r="L129" s="63">
        <v>76.2</v>
      </c>
      <c r="M129" s="50">
        <f t="shared" si="15"/>
        <v>-2.2499999999999964E-2</v>
      </c>
      <c r="N129" s="50">
        <f t="shared" si="16"/>
        <v>-9.8750000000000115E-2</v>
      </c>
      <c r="O129" s="50">
        <f t="shared" si="17"/>
        <v>-9.8750000000000115E-2</v>
      </c>
      <c r="P129" s="25">
        <f t="shared" si="14"/>
        <v>-3.1250000000000002E-3</v>
      </c>
      <c r="Q129" s="24">
        <f t="shared" si="12"/>
        <v>-7.4999999999999997E-2</v>
      </c>
      <c r="R129" s="28">
        <f t="shared" si="13"/>
        <v>-4.7499999999999966E-2</v>
      </c>
      <c r="S129" s="30"/>
      <c r="T129" s="30"/>
      <c r="U129" s="30"/>
      <c r="V129" s="30"/>
      <c r="W129" s="30"/>
    </row>
    <row r="130" spans="1:23" ht="15.75">
      <c r="A130" s="31">
        <v>41100</v>
      </c>
      <c r="B130" s="23">
        <v>129</v>
      </c>
      <c r="C130" s="14" t="s">
        <v>113</v>
      </c>
      <c r="D130" s="19" t="s">
        <v>58</v>
      </c>
      <c r="E130" s="63">
        <v>38.5</v>
      </c>
      <c r="F130" s="57">
        <v>38.22</v>
      </c>
      <c r="G130" s="39">
        <v>37.79</v>
      </c>
      <c r="H130" s="39">
        <v>37</v>
      </c>
      <c r="I130" s="39">
        <v>37</v>
      </c>
      <c r="J130" s="63">
        <v>37.9</v>
      </c>
      <c r="K130" s="63">
        <v>37.299999999999997</v>
      </c>
      <c r="L130" s="63">
        <v>37.5</v>
      </c>
      <c r="M130" s="50">
        <f t="shared" ref="M130:M161" si="18">G130/F130-1</f>
        <v>-1.1250654107796909E-2</v>
      </c>
      <c r="N130" s="50">
        <f t="shared" ref="N130:N161" si="19">H130/F130-1</f>
        <v>-3.1920460491889013E-2</v>
      </c>
      <c r="O130" s="50">
        <f t="shared" ref="O130:O161" si="20">I130/F130-1</f>
        <v>-3.1920460491889013E-2</v>
      </c>
      <c r="P130" s="25">
        <f t="shared" si="14"/>
        <v>-8.3725798011512371E-3</v>
      </c>
      <c r="Q130" s="24">
        <f t="shared" ref="Q130:Q193" si="21">(K130-$F130)/$F130</f>
        <v>-2.407116692830983E-2</v>
      </c>
      <c r="R130" s="28">
        <f t="shared" ref="R130:R193" si="22">(L130-$F130)/$F130</f>
        <v>-1.8838304552590238E-2</v>
      </c>
      <c r="S130" s="30"/>
      <c r="T130" s="30"/>
      <c r="U130" s="30"/>
      <c r="V130" s="30"/>
      <c r="W130" s="30"/>
    </row>
    <row r="131" spans="1:23" ht="15.75">
      <c r="A131" s="31">
        <v>41101</v>
      </c>
      <c r="B131" s="23">
        <v>130</v>
      </c>
      <c r="C131" s="16" t="s">
        <v>136</v>
      </c>
      <c r="D131" s="18" t="s">
        <v>40</v>
      </c>
      <c r="E131" s="63">
        <v>38.89</v>
      </c>
      <c r="F131" s="57">
        <v>38.119999999999997</v>
      </c>
      <c r="G131" s="39">
        <v>38.119999999999997</v>
      </c>
      <c r="H131" s="39">
        <v>38.119999999999997</v>
      </c>
      <c r="I131" s="39">
        <v>37.11</v>
      </c>
      <c r="J131" s="63">
        <v>39</v>
      </c>
      <c r="K131" s="63">
        <v>39.4</v>
      </c>
      <c r="L131" s="63">
        <v>38.03</v>
      </c>
      <c r="M131" s="50">
        <f t="shared" si="18"/>
        <v>0</v>
      </c>
      <c r="N131" s="50">
        <f t="shared" si="19"/>
        <v>0</v>
      </c>
      <c r="O131" s="50">
        <f t="shared" si="20"/>
        <v>-2.6495278069254891E-2</v>
      </c>
      <c r="P131" s="25">
        <f t="shared" ref="P131:P183" si="23">(J131-F131)/F131</f>
        <v>2.3084994753410353E-2</v>
      </c>
      <c r="Q131" s="24">
        <f t="shared" si="21"/>
        <v>3.3578174186778623E-2</v>
      </c>
      <c r="R131" s="28">
        <f t="shared" si="22"/>
        <v>-2.3609653725077729E-3</v>
      </c>
      <c r="S131" s="30"/>
      <c r="T131" s="30"/>
      <c r="U131" s="30"/>
      <c r="V131" s="30"/>
      <c r="W131" s="30"/>
    </row>
    <row r="132" spans="1:23" ht="15.75">
      <c r="A132" s="31">
        <v>41102</v>
      </c>
      <c r="B132" s="23">
        <v>131</v>
      </c>
      <c r="C132" s="14" t="s">
        <v>9</v>
      </c>
      <c r="D132" s="19" t="s">
        <v>40</v>
      </c>
      <c r="E132" s="63">
        <v>44</v>
      </c>
      <c r="F132" s="57">
        <v>44.29</v>
      </c>
      <c r="G132" s="39">
        <v>43.1</v>
      </c>
      <c r="H132" s="39">
        <v>40.51</v>
      </c>
      <c r="I132" s="39">
        <v>40.51</v>
      </c>
      <c r="J132" s="63">
        <v>43.75</v>
      </c>
      <c r="K132" s="63">
        <v>42.63</v>
      </c>
      <c r="L132" s="63">
        <v>43.29</v>
      </c>
      <c r="M132" s="50">
        <f t="shared" si="18"/>
        <v>-2.6868367577331131E-2</v>
      </c>
      <c r="N132" s="50">
        <f t="shared" si="19"/>
        <v>-8.5346579363287489E-2</v>
      </c>
      <c r="O132" s="50">
        <f t="shared" si="20"/>
        <v>-8.5346579363287489E-2</v>
      </c>
      <c r="P132" s="25">
        <f t="shared" si="23"/>
        <v>-1.2192368480469612E-2</v>
      </c>
      <c r="Q132" s="24">
        <f t="shared" si="21"/>
        <v>-3.7480243847369532E-2</v>
      </c>
      <c r="R132" s="28">
        <f t="shared" si="22"/>
        <v>-2.2578460149017838E-2</v>
      </c>
      <c r="S132" s="30"/>
      <c r="T132" s="30"/>
      <c r="U132" s="30"/>
      <c r="V132" s="30"/>
      <c r="W132" s="30"/>
    </row>
    <row r="133" spans="1:23" ht="15.75">
      <c r="A133" s="31">
        <v>41103</v>
      </c>
      <c r="B133" s="23">
        <v>132</v>
      </c>
      <c r="C133" s="14" t="s">
        <v>34</v>
      </c>
      <c r="D133" s="19" t="s">
        <v>58</v>
      </c>
      <c r="E133" s="63">
        <v>10.39</v>
      </c>
      <c r="F133" s="57">
        <v>10.37</v>
      </c>
      <c r="G133" s="39">
        <v>10</v>
      </c>
      <c r="H133" s="39">
        <v>10</v>
      </c>
      <c r="I133" s="39">
        <v>10</v>
      </c>
      <c r="J133" s="63">
        <v>10.01</v>
      </c>
      <c r="K133" s="63">
        <v>10.38</v>
      </c>
      <c r="L133" s="63">
        <v>10.19</v>
      </c>
      <c r="M133" s="50">
        <f t="shared" si="18"/>
        <v>-3.5679845708775249E-2</v>
      </c>
      <c r="N133" s="50">
        <f t="shared" si="19"/>
        <v>-3.5679845708775249E-2</v>
      </c>
      <c r="O133" s="50">
        <f t="shared" si="20"/>
        <v>-3.5679845708775249E-2</v>
      </c>
      <c r="P133" s="25">
        <f t="shared" si="23"/>
        <v>-3.4715525554484039E-2</v>
      </c>
      <c r="Q133" s="24">
        <f t="shared" si="21"/>
        <v>9.6432015429137553E-4</v>
      </c>
      <c r="R133" s="28">
        <f t="shared" si="22"/>
        <v>-1.735776277724202E-2</v>
      </c>
      <c r="S133" s="30"/>
      <c r="T133" s="30"/>
      <c r="U133" s="30"/>
      <c r="V133" s="30"/>
      <c r="W133" s="30"/>
    </row>
    <row r="134" spans="1:23" ht="15.75">
      <c r="A134" s="31">
        <v>41106</v>
      </c>
      <c r="B134" s="23">
        <v>133</v>
      </c>
      <c r="C134" s="14" t="s">
        <v>73</v>
      </c>
      <c r="D134" s="19" t="s">
        <v>58</v>
      </c>
      <c r="E134" s="63">
        <v>9.99</v>
      </c>
      <c r="F134" s="57">
        <v>9.85</v>
      </c>
      <c r="G134" s="39">
        <v>9.85</v>
      </c>
      <c r="H134" s="39">
        <v>9.85</v>
      </c>
      <c r="I134" s="39">
        <v>9.85</v>
      </c>
      <c r="J134" s="63">
        <v>10.6</v>
      </c>
      <c r="K134" s="63">
        <v>11.01</v>
      </c>
      <c r="L134" s="63">
        <v>10.5</v>
      </c>
      <c r="M134" s="50">
        <f t="shared" si="18"/>
        <v>0</v>
      </c>
      <c r="N134" s="50">
        <f t="shared" si="19"/>
        <v>0</v>
      </c>
      <c r="O134" s="50">
        <f t="shared" si="20"/>
        <v>0</v>
      </c>
      <c r="P134" s="25">
        <f t="shared" si="23"/>
        <v>7.6142131979695438E-2</v>
      </c>
      <c r="Q134" s="24">
        <f t="shared" si="21"/>
        <v>0.11776649746192895</v>
      </c>
      <c r="R134" s="28">
        <f t="shared" si="22"/>
        <v>6.5989847715736086E-2</v>
      </c>
      <c r="S134" s="30"/>
      <c r="T134" s="30"/>
      <c r="U134" s="30"/>
      <c r="V134" s="30"/>
      <c r="W134" s="30"/>
    </row>
    <row r="135" spans="1:23" ht="15.75">
      <c r="A135" s="31">
        <v>41107</v>
      </c>
      <c r="B135" s="23">
        <v>134</v>
      </c>
      <c r="C135" s="14" t="s">
        <v>53</v>
      </c>
      <c r="D135" s="19" t="s">
        <v>61</v>
      </c>
      <c r="E135" s="63">
        <v>109.3</v>
      </c>
      <c r="F135" s="57">
        <v>109.2</v>
      </c>
      <c r="G135" s="39">
        <v>107.5</v>
      </c>
      <c r="H135" s="39">
        <v>107.5</v>
      </c>
      <c r="I135" s="39">
        <v>107.5</v>
      </c>
      <c r="J135" s="63">
        <v>109.3</v>
      </c>
      <c r="K135" s="63">
        <v>111</v>
      </c>
      <c r="L135" s="63">
        <v>110.5</v>
      </c>
      <c r="M135" s="50">
        <f t="shared" si="18"/>
        <v>-1.5567765567765623E-2</v>
      </c>
      <c r="N135" s="50">
        <f t="shared" si="19"/>
        <v>-1.5567765567765623E-2</v>
      </c>
      <c r="O135" s="50">
        <f t="shared" si="20"/>
        <v>-1.5567765567765623E-2</v>
      </c>
      <c r="P135" s="25">
        <f t="shared" si="23"/>
        <v>9.1575091575086371E-4</v>
      </c>
      <c r="Q135" s="24">
        <f t="shared" si="21"/>
        <v>1.6483516483516456E-2</v>
      </c>
      <c r="R135" s="28">
        <f t="shared" si="22"/>
        <v>1.1904761904761878E-2</v>
      </c>
      <c r="S135" s="30"/>
      <c r="T135" s="30"/>
      <c r="U135" s="30"/>
      <c r="V135" s="30"/>
      <c r="W135" s="30"/>
    </row>
    <row r="136" spans="1:23" ht="15.75">
      <c r="A136" s="31">
        <v>41108</v>
      </c>
      <c r="B136" s="23">
        <v>135</v>
      </c>
      <c r="C136" s="14" t="s">
        <v>114</v>
      </c>
      <c r="D136" s="19" t="s">
        <v>32</v>
      </c>
      <c r="E136" s="63">
        <v>2.4900000000000002</v>
      </c>
      <c r="F136" s="57">
        <v>2.44</v>
      </c>
      <c r="G136" s="39">
        <v>2.42</v>
      </c>
      <c r="H136" s="39">
        <v>2.3199999999999998</v>
      </c>
      <c r="I136" s="39">
        <v>2.3199999999999998</v>
      </c>
      <c r="J136" s="63">
        <v>2.4700000000000002</v>
      </c>
      <c r="K136" s="63">
        <v>2.37</v>
      </c>
      <c r="L136" s="63">
        <v>2.48</v>
      </c>
      <c r="M136" s="50">
        <f t="shared" si="18"/>
        <v>-8.1967213114754189E-3</v>
      </c>
      <c r="N136" s="50">
        <f t="shared" si="19"/>
        <v>-4.9180327868852514E-2</v>
      </c>
      <c r="O136" s="50">
        <f t="shared" si="20"/>
        <v>-4.9180327868852514E-2</v>
      </c>
      <c r="P136" s="25">
        <f t="shared" si="23"/>
        <v>1.2295081967213217E-2</v>
      </c>
      <c r="Q136" s="24">
        <f t="shared" si="21"/>
        <v>-2.8688524590163869E-2</v>
      </c>
      <c r="R136" s="28">
        <f t="shared" si="22"/>
        <v>1.6393442622950834E-2</v>
      </c>
      <c r="S136" s="30"/>
      <c r="T136" s="30"/>
      <c r="U136" s="30"/>
      <c r="V136" s="30"/>
      <c r="W136" s="30"/>
    </row>
    <row r="137" spans="1:23" ht="15.75">
      <c r="A137" s="31">
        <v>41109</v>
      </c>
      <c r="B137" s="23">
        <v>136</v>
      </c>
      <c r="C137" s="14" t="s">
        <v>91</v>
      </c>
      <c r="D137" s="19" t="s">
        <v>61</v>
      </c>
      <c r="E137" s="65">
        <v>13.95</v>
      </c>
      <c r="F137" s="58">
        <v>14</v>
      </c>
      <c r="G137" s="47">
        <v>12.9</v>
      </c>
      <c r="H137" s="47">
        <v>11.91</v>
      </c>
      <c r="I137" s="47">
        <v>11.91</v>
      </c>
      <c r="J137" s="65">
        <v>12.9</v>
      </c>
      <c r="K137" s="65">
        <v>12.37</v>
      </c>
      <c r="L137" s="65">
        <v>12.75</v>
      </c>
      <c r="M137" s="50">
        <f t="shared" si="18"/>
        <v>-7.8571428571428514E-2</v>
      </c>
      <c r="N137" s="50">
        <f t="shared" si="19"/>
        <v>-0.14928571428571424</v>
      </c>
      <c r="O137" s="50">
        <f t="shared" si="20"/>
        <v>-0.14928571428571424</v>
      </c>
      <c r="P137" s="25">
        <f t="shared" si="23"/>
        <v>-7.8571428571428542E-2</v>
      </c>
      <c r="Q137" s="24">
        <f t="shared" si="21"/>
        <v>-0.11642857142857148</v>
      </c>
      <c r="R137" s="28">
        <f t="shared" si="22"/>
        <v>-8.9285714285714288E-2</v>
      </c>
      <c r="S137" s="30"/>
      <c r="T137" s="30"/>
      <c r="U137" s="30"/>
      <c r="V137" s="30"/>
      <c r="W137" s="30"/>
    </row>
    <row r="138" spans="1:23" ht="15.75">
      <c r="A138" s="31">
        <v>41110</v>
      </c>
      <c r="B138" s="23">
        <v>137</v>
      </c>
      <c r="C138" s="14" t="s">
        <v>92</v>
      </c>
      <c r="D138" s="19" t="s">
        <v>61</v>
      </c>
      <c r="E138" s="63">
        <v>88.6</v>
      </c>
      <c r="F138" s="57">
        <v>87.9</v>
      </c>
      <c r="G138" s="39">
        <v>87.1</v>
      </c>
      <c r="H138" s="39">
        <v>87</v>
      </c>
      <c r="I138" s="39">
        <v>87</v>
      </c>
      <c r="J138" s="63">
        <v>89</v>
      </c>
      <c r="K138" s="63">
        <v>87.5</v>
      </c>
      <c r="L138" s="63">
        <v>88.5</v>
      </c>
      <c r="M138" s="50">
        <f t="shared" si="18"/>
        <v>-9.1012514220706331E-3</v>
      </c>
      <c r="N138" s="50">
        <f t="shared" si="19"/>
        <v>-1.0238907849829393E-2</v>
      </c>
      <c r="O138" s="50">
        <f t="shared" si="20"/>
        <v>-1.0238907849829393E-2</v>
      </c>
      <c r="P138" s="25">
        <f t="shared" si="23"/>
        <v>1.2514220705346919E-2</v>
      </c>
      <c r="Q138" s="24">
        <f t="shared" si="21"/>
        <v>-4.5506257110353313E-3</v>
      </c>
      <c r="R138" s="28">
        <f t="shared" si="22"/>
        <v>6.825938566552836E-3</v>
      </c>
      <c r="S138" s="30"/>
      <c r="T138" s="30"/>
      <c r="U138" s="30"/>
      <c r="V138" s="30"/>
      <c r="W138" s="30"/>
    </row>
    <row r="139" spans="1:23" ht="15.75">
      <c r="A139" s="31">
        <v>41113</v>
      </c>
      <c r="B139" s="23">
        <v>138</v>
      </c>
      <c r="C139" s="14" t="s">
        <v>115</v>
      </c>
      <c r="D139" s="19" t="s">
        <v>58</v>
      </c>
      <c r="E139" s="63">
        <v>132.30000000000001</v>
      </c>
      <c r="F139" s="57">
        <v>130</v>
      </c>
      <c r="G139" s="39">
        <v>130</v>
      </c>
      <c r="H139" s="39">
        <v>130</v>
      </c>
      <c r="I139" s="39">
        <v>130</v>
      </c>
      <c r="J139" s="63">
        <v>136.30000000000001</v>
      </c>
      <c r="K139" s="63">
        <v>132</v>
      </c>
      <c r="L139" s="63">
        <v>135.5</v>
      </c>
      <c r="M139" s="50">
        <f t="shared" si="18"/>
        <v>0</v>
      </c>
      <c r="N139" s="50">
        <f t="shared" si="19"/>
        <v>0</v>
      </c>
      <c r="O139" s="50">
        <f t="shared" si="20"/>
        <v>0</v>
      </c>
      <c r="P139" s="25">
        <f t="shared" si="23"/>
        <v>4.8461538461538549E-2</v>
      </c>
      <c r="Q139" s="24">
        <f t="shared" si="21"/>
        <v>1.5384615384615385E-2</v>
      </c>
      <c r="R139" s="28">
        <f t="shared" si="22"/>
        <v>4.230769230769231E-2</v>
      </c>
      <c r="S139" s="30"/>
      <c r="T139" s="30"/>
      <c r="U139" s="30"/>
      <c r="V139" s="30"/>
      <c r="W139" s="30"/>
    </row>
    <row r="140" spans="1:23" ht="15.75">
      <c r="A140" s="31">
        <v>41114</v>
      </c>
      <c r="B140" s="23">
        <v>139</v>
      </c>
      <c r="C140" s="14" t="s">
        <v>116</v>
      </c>
      <c r="D140" s="19" t="s">
        <v>32</v>
      </c>
      <c r="E140" s="63">
        <v>6.2</v>
      </c>
      <c r="F140" s="57">
        <v>6.05</v>
      </c>
      <c r="G140" s="39">
        <v>6.01</v>
      </c>
      <c r="H140" s="39">
        <v>6.01</v>
      </c>
      <c r="I140" s="39">
        <v>6.01</v>
      </c>
      <c r="J140" s="63">
        <v>6.1</v>
      </c>
      <c r="K140" s="63">
        <v>6.17</v>
      </c>
      <c r="L140" s="63">
        <v>6.23</v>
      </c>
      <c r="M140" s="50">
        <f t="shared" si="18"/>
        <v>-6.6115702479339067E-3</v>
      </c>
      <c r="N140" s="50">
        <f t="shared" si="19"/>
        <v>-6.6115702479339067E-3</v>
      </c>
      <c r="O140" s="50">
        <f t="shared" si="20"/>
        <v>-6.6115702479339067E-3</v>
      </c>
      <c r="P140" s="25">
        <f t="shared" si="23"/>
        <v>8.2644628099173261E-3</v>
      </c>
      <c r="Q140" s="24">
        <f t="shared" si="21"/>
        <v>1.9834710743801671E-2</v>
      </c>
      <c r="R140" s="28">
        <f t="shared" si="22"/>
        <v>2.975206611570258E-2</v>
      </c>
      <c r="S140" s="30"/>
      <c r="T140" s="30"/>
      <c r="U140" s="30"/>
      <c r="V140" s="30"/>
      <c r="W140" s="30"/>
    </row>
    <row r="141" spans="1:23" ht="15.75">
      <c r="A141" s="31">
        <v>41115</v>
      </c>
      <c r="B141" s="23">
        <v>140</v>
      </c>
      <c r="C141" s="14" t="s">
        <v>117</v>
      </c>
      <c r="D141" s="19" t="s">
        <v>32</v>
      </c>
      <c r="E141" s="63">
        <v>0.49</v>
      </c>
      <c r="F141" s="57">
        <v>0.49</v>
      </c>
      <c r="G141" s="39">
        <v>0.48</v>
      </c>
      <c r="H141" s="39">
        <v>0.39</v>
      </c>
      <c r="I141" s="39">
        <v>0.34</v>
      </c>
      <c r="J141" s="63">
        <v>0.49</v>
      </c>
      <c r="K141" s="63">
        <v>0.4</v>
      </c>
      <c r="L141" s="63">
        <v>0.39</v>
      </c>
      <c r="M141" s="50">
        <f t="shared" si="18"/>
        <v>-2.0408163265306145E-2</v>
      </c>
      <c r="N141" s="50">
        <f t="shared" si="19"/>
        <v>-0.20408163265306123</v>
      </c>
      <c r="O141" s="50">
        <f t="shared" si="20"/>
        <v>-0.30612244897959173</v>
      </c>
      <c r="P141" s="25">
        <f t="shared" si="23"/>
        <v>0</v>
      </c>
      <c r="Q141" s="24">
        <f t="shared" si="21"/>
        <v>-0.18367346938775503</v>
      </c>
      <c r="R141" s="28">
        <f t="shared" si="22"/>
        <v>-0.20408163265306117</v>
      </c>
      <c r="S141" s="30"/>
      <c r="T141" s="30"/>
      <c r="U141" s="30"/>
      <c r="V141" s="30"/>
      <c r="W141" s="30"/>
    </row>
    <row r="142" spans="1:23" ht="15.75">
      <c r="A142" s="31">
        <v>41116</v>
      </c>
      <c r="B142" s="23">
        <v>141</v>
      </c>
      <c r="C142" s="14" t="s">
        <v>155</v>
      </c>
      <c r="D142" s="19" t="s">
        <v>40</v>
      </c>
      <c r="E142" s="63">
        <v>5.33</v>
      </c>
      <c r="F142" s="57">
        <v>5.32</v>
      </c>
      <c r="G142" s="39">
        <v>5.3</v>
      </c>
      <c r="H142" s="39">
        <v>5.22</v>
      </c>
      <c r="I142" s="39">
        <v>5.22</v>
      </c>
      <c r="J142" s="63">
        <v>5.34</v>
      </c>
      <c r="K142" s="63">
        <v>5.36</v>
      </c>
      <c r="L142" s="63">
        <v>5.34</v>
      </c>
      <c r="M142" s="50">
        <f t="shared" si="18"/>
        <v>-3.7593984962407401E-3</v>
      </c>
      <c r="N142" s="50">
        <f t="shared" si="19"/>
        <v>-1.8796992481203145E-2</v>
      </c>
      <c r="O142" s="50">
        <f t="shared" si="20"/>
        <v>-1.8796992481203145E-2</v>
      </c>
      <c r="P142" s="25">
        <f t="shared" si="23"/>
        <v>3.7593984962405211E-3</v>
      </c>
      <c r="Q142" s="24">
        <f t="shared" si="21"/>
        <v>7.5187969924812095E-3</v>
      </c>
      <c r="R142" s="28">
        <f t="shared" si="22"/>
        <v>3.7593984962405211E-3</v>
      </c>
      <c r="S142" s="30"/>
      <c r="T142" s="30"/>
      <c r="U142" s="30"/>
      <c r="V142" s="30"/>
      <c r="W142" s="30"/>
    </row>
    <row r="143" spans="1:23" ht="15.75">
      <c r="A143" s="31">
        <v>41117</v>
      </c>
      <c r="B143" s="23">
        <v>142</v>
      </c>
      <c r="C143" s="14" t="s">
        <v>47</v>
      </c>
      <c r="D143" s="19" t="s">
        <v>61</v>
      </c>
      <c r="E143" s="63">
        <v>326.85000000000002</v>
      </c>
      <c r="F143" s="57">
        <v>326.85000000000002</v>
      </c>
      <c r="G143" s="39">
        <v>325.81</v>
      </c>
      <c r="H143" s="39">
        <v>325.52999999999997</v>
      </c>
      <c r="I143" s="39">
        <v>324.97000000000003</v>
      </c>
      <c r="J143" s="63">
        <v>336.22</v>
      </c>
      <c r="K143" s="63">
        <v>327.31</v>
      </c>
      <c r="L143" s="63">
        <v>335.76</v>
      </c>
      <c r="M143" s="50">
        <f t="shared" si="18"/>
        <v>-3.181887716077747E-3</v>
      </c>
      <c r="N143" s="50">
        <f t="shared" si="19"/>
        <v>-4.0385497934833925E-3</v>
      </c>
      <c r="O143" s="50">
        <f t="shared" si="20"/>
        <v>-5.7518739482943504E-3</v>
      </c>
      <c r="P143" s="25">
        <f t="shared" si="23"/>
        <v>2.866758451889247E-2</v>
      </c>
      <c r="Q143" s="24">
        <f t="shared" si="21"/>
        <v>1.4073734128804635E-3</v>
      </c>
      <c r="R143" s="28">
        <f t="shared" si="22"/>
        <v>2.7260211106011834E-2</v>
      </c>
      <c r="S143" s="30"/>
      <c r="T143" s="30"/>
      <c r="U143" s="30"/>
      <c r="V143" s="30"/>
      <c r="W143" s="30"/>
    </row>
    <row r="144" spans="1:23" ht="15.75">
      <c r="A144" s="31">
        <v>41120</v>
      </c>
      <c r="B144" s="23">
        <v>143</v>
      </c>
      <c r="C144" s="14" t="s">
        <v>57</v>
      </c>
      <c r="D144" s="19" t="s">
        <v>14</v>
      </c>
      <c r="E144" s="63">
        <v>7.72</v>
      </c>
      <c r="F144" s="57">
        <v>7.8</v>
      </c>
      <c r="G144" s="39">
        <v>7.56</v>
      </c>
      <c r="H144" s="39">
        <v>7.46</v>
      </c>
      <c r="I144" s="39">
        <v>7.46</v>
      </c>
      <c r="J144" s="63">
        <v>7.9</v>
      </c>
      <c r="K144" s="63">
        <v>7.5</v>
      </c>
      <c r="L144" s="63">
        <v>7.93</v>
      </c>
      <c r="M144" s="50">
        <f t="shared" si="18"/>
        <v>-3.0769230769230771E-2</v>
      </c>
      <c r="N144" s="50">
        <f t="shared" si="19"/>
        <v>-4.3589743589743546E-2</v>
      </c>
      <c r="O144" s="50">
        <f t="shared" si="20"/>
        <v>-4.3589743589743546E-2</v>
      </c>
      <c r="P144" s="25">
        <f t="shared" si="23"/>
        <v>1.2820512820512889E-2</v>
      </c>
      <c r="Q144" s="24">
        <f t="shared" si="21"/>
        <v>-3.8461538461538443E-2</v>
      </c>
      <c r="R144" s="28">
        <f t="shared" si="22"/>
        <v>1.6666666666666653E-2</v>
      </c>
      <c r="S144" s="30"/>
      <c r="T144" s="30"/>
      <c r="U144" s="30"/>
      <c r="V144" s="30"/>
      <c r="W144" s="30"/>
    </row>
    <row r="145" spans="1:23" ht="15.75">
      <c r="A145" s="31">
        <v>41121</v>
      </c>
      <c r="B145" s="23">
        <v>144</v>
      </c>
      <c r="C145" s="14" t="s">
        <v>118</v>
      </c>
      <c r="D145" s="19" t="s">
        <v>32</v>
      </c>
      <c r="E145" s="63">
        <v>2.04</v>
      </c>
      <c r="F145" s="57">
        <v>2</v>
      </c>
      <c r="G145" s="39">
        <v>1.99</v>
      </c>
      <c r="H145" s="39">
        <v>1.99</v>
      </c>
      <c r="I145" s="39">
        <v>1.99</v>
      </c>
      <c r="J145" s="63">
        <v>2.0299999999999998</v>
      </c>
      <c r="K145" s="63">
        <v>2.12</v>
      </c>
      <c r="L145" s="63">
        <v>2.0699999999999998</v>
      </c>
      <c r="M145" s="50">
        <f t="shared" si="18"/>
        <v>-5.0000000000000044E-3</v>
      </c>
      <c r="N145" s="50">
        <f t="shared" si="19"/>
        <v>-5.0000000000000044E-3</v>
      </c>
      <c r="O145" s="50">
        <f t="shared" si="20"/>
        <v>-5.0000000000000044E-3</v>
      </c>
      <c r="P145" s="25">
        <f t="shared" si="23"/>
        <v>1.4999999999999902E-2</v>
      </c>
      <c r="Q145" s="24">
        <f t="shared" si="21"/>
        <v>6.0000000000000053E-2</v>
      </c>
      <c r="R145" s="28">
        <f t="shared" si="22"/>
        <v>3.499999999999992E-2</v>
      </c>
      <c r="S145" s="30"/>
      <c r="T145" s="30"/>
      <c r="U145" s="30"/>
      <c r="V145" s="30"/>
      <c r="W145" s="30"/>
    </row>
    <row r="146" spans="1:23" ht="15.75">
      <c r="A146" s="31">
        <v>41122</v>
      </c>
      <c r="B146" s="23">
        <v>145</v>
      </c>
      <c r="C146" s="14" t="s">
        <v>119</v>
      </c>
      <c r="D146" s="19" t="s">
        <v>40</v>
      </c>
      <c r="E146" s="63">
        <v>14.17</v>
      </c>
      <c r="F146" s="57">
        <v>14.17</v>
      </c>
      <c r="G146" s="39">
        <v>14.13</v>
      </c>
      <c r="H146" s="39">
        <v>14.13</v>
      </c>
      <c r="I146" s="39">
        <v>14.13</v>
      </c>
      <c r="J146" s="63">
        <v>14.14</v>
      </c>
      <c r="K146" s="63">
        <v>14.29</v>
      </c>
      <c r="L146" s="63">
        <v>14.43</v>
      </c>
      <c r="M146" s="50">
        <f t="shared" si="18"/>
        <v>-2.8228652081861982E-3</v>
      </c>
      <c r="N146" s="50">
        <f t="shared" si="19"/>
        <v>-2.8228652081861982E-3</v>
      </c>
      <c r="O146" s="50">
        <f t="shared" si="20"/>
        <v>-2.8228652081861982E-3</v>
      </c>
      <c r="P146" s="25">
        <f t="shared" si="23"/>
        <v>-2.1171489061396868E-3</v>
      </c>
      <c r="Q146" s="24">
        <f t="shared" si="21"/>
        <v>8.4685956245588723E-3</v>
      </c>
      <c r="R146" s="28">
        <f t="shared" si="22"/>
        <v>1.8348623853210993E-2</v>
      </c>
      <c r="S146" s="30"/>
      <c r="T146" s="30"/>
      <c r="U146" s="30"/>
      <c r="V146" s="30"/>
      <c r="W146" s="30"/>
    </row>
    <row r="147" spans="1:23" ht="15.75">
      <c r="A147" s="31">
        <v>41123</v>
      </c>
      <c r="B147" s="23">
        <v>146</v>
      </c>
      <c r="C147" s="14" t="s">
        <v>101</v>
      </c>
      <c r="D147" s="19" t="s">
        <v>58</v>
      </c>
      <c r="E147" s="63">
        <v>10.23</v>
      </c>
      <c r="F147" s="57">
        <v>10.199999999999999</v>
      </c>
      <c r="G147" s="39">
        <v>10.1</v>
      </c>
      <c r="H147" s="39">
        <v>10.1</v>
      </c>
      <c r="I147" s="39">
        <v>10.1</v>
      </c>
      <c r="J147" s="63">
        <v>10.61</v>
      </c>
      <c r="K147" s="63">
        <v>10.88</v>
      </c>
      <c r="L147" s="63">
        <v>10.78</v>
      </c>
      <c r="M147" s="50">
        <f t="shared" si="18"/>
        <v>-9.8039215686274161E-3</v>
      </c>
      <c r="N147" s="50">
        <f t="shared" si="19"/>
        <v>-9.8039215686274161E-3</v>
      </c>
      <c r="O147" s="50">
        <f t="shared" si="20"/>
        <v>-9.8039215686274161E-3</v>
      </c>
      <c r="P147" s="25">
        <f t="shared" si="23"/>
        <v>4.0196078431372566E-2</v>
      </c>
      <c r="Q147" s="24">
        <f t="shared" si="21"/>
        <v>6.6666666666666818E-2</v>
      </c>
      <c r="R147" s="28">
        <f t="shared" si="22"/>
        <v>5.6862745098039229E-2</v>
      </c>
      <c r="S147" s="30"/>
      <c r="T147" s="30"/>
      <c r="U147" s="30"/>
      <c r="V147" s="30"/>
      <c r="W147" s="30"/>
    </row>
    <row r="148" spans="1:23" ht="15.75">
      <c r="A148" s="31">
        <v>41124</v>
      </c>
      <c r="B148" s="23">
        <v>147</v>
      </c>
      <c r="C148" s="14" t="s">
        <v>82</v>
      </c>
      <c r="D148" s="19" t="s">
        <v>58</v>
      </c>
      <c r="E148" s="63">
        <v>16.649999999999999</v>
      </c>
      <c r="F148" s="57">
        <v>16.55</v>
      </c>
      <c r="G148" s="39">
        <v>16.3</v>
      </c>
      <c r="H148" s="39">
        <v>16.3</v>
      </c>
      <c r="I148" s="39">
        <v>16.3</v>
      </c>
      <c r="J148" s="63">
        <v>16.440000000000001</v>
      </c>
      <c r="K148" s="63">
        <v>16.41</v>
      </c>
      <c r="L148" s="63">
        <v>16.45</v>
      </c>
      <c r="M148" s="50">
        <f t="shared" si="18"/>
        <v>-1.5105740181268867E-2</v>
      </c>
      <c r="N148" s="50">
        <f t="shared" si="19"/>
        <v>-1.5105740181268867E-2</v>
      </c>
      <c r="O148" s="50">
        <f t="shared" si="20"/>
        <v>-1.5105740181268867E-2</v>
      </c>
      <c r="P148" s="25">
        <f t="shared" si="23"/>
        <v>-6.6465256797582735E-3</v>
      </c>
      <c r="Q148" s="24">
        <f t="shared" si="21"/>
        <v>-8.4592145015106087E-3</v>
      </c>
      <c r="R148" s="28">
        <f t="shared" si="22"/>
        <v>-6.0422960725076387E-3</v>
      </c>
      <c r="S148" s="30"/>
      <c r="T148" s="30"/>
      <c r="U148" s="30"/>
      <c r="V148" s="30"/>
      <c r="W148" s="30"/>
    </row>
    <row r="149" spans="1:23" ht="15.75">
      <c r="A149" s="31">
        <v>41127</v>
      </c>
      <c r="B149" s="23">
        <v>148</v>
      </c>
      <c r="C149" s="14" t="s">
        <v>120</v>
      </c>
      <c r="D149" s="19" t="s">
        <v>63</v>
      </c>
      <c r="E149" s="63">
        <v>4.5999999999999996</v>
      </c>
      <c r="F149" s="57">
        <v>4.59</v>
      </c>
      <c r="G149" s="39">
        <v>4.5599999999999996</v>
      </c>
      <c r="H149" s="39">
        <v>4.5599999999999996</v>
      </c>
      <c r="I149" s="39">
        <v>4.5599999999999996</v>
      </c>
      <c r="J149" s="63">
        <v>4.67</v>
      </c>
      <c r="K149" s="63">
        <v>4.87</v>
      </c>
      <c r="L149" s="63">
        <v>4.78</v>
      </c>
      <c r="M149" s="50">
        <f t="shared" si="18"/>
        <v>-6.5359477124183885E-3</v>
      </c>
      <c r="N149" s="50">
        <f t="shared" si="19"/>
        <v>-6.5359477124183885E-3</v>
      </c>
      <c r="O149" s="50">
        <f t="shared" si="20"/>
        <v>-6.5359477124183885E-3</v>
      </c>
      <c r="P149" s="25">
        <f t="shared" si="23"/>
        <v>1.7429193899782151E-2</v>
      </c>
      <c r="Q149" s="24">
        <f t="shared" si="21"/>
        <v>6.1002178649237529E-2</v>
      </c>
      <c r="R149" s="28">
        <f t="shared" si="22"/>
        <v>4.1394335511982655E-2</v>
      </c>
      <c r="S149" s="30"/>
      <c r="T149" s="30"/>
      <c r="U149" s="30"/>
      <c r="V149" s="30"/>
      <c r="W149" s="30"/>
    </row>
    <row r="150" spans="1:23" ht="15.75">
      <c r="A150" s="31">
        <v>41128</v>
      </c>
      <c r="B150" s="23">
        <v>149</v>
      </c>
      <c r="C150" s="14" t="s">
        <v>89</v>
      </c>
      <c r="D150" s="19" t="s">
        <v>40</v>
      </c>
      <c r="E150" s="63">
        <v>33.630000000000003</v>
      </c>
      <c r="F150" s="57">
        <v>33.619999999999997</v>
      </c>
      <c r="G150" s="39">
        <v>33.44</v>
      </c>
      <c r="H150" s="39">
        <v>33.44</v>
      </c>
      <c r="I150" s="39">
        <v>33.44</v>
      </c>
      <c r="J150" s="63">
        <v>33.799999999999997</v>
      </c>
      <c r="K150" s="63">
        <v>34.4</v>
      </c>
      <c r="L150" s="63">
        <v>34.979999999999997</v>
      </c>
      <c r="M150" s="50">
        <f t="shared" si="18"/>
        <v>-5.353955978584124E-3</v>
      </c>
      <c r="N150" s="50">
        <f t="shared" si="19"/>
        <v>-5.353955978584124E-3</v>
      </c>
      <c r="O150" s="50">
        <f t="shared" si="20"/>
        <v>-5.353955978584124E-3</v>
      </c>
      <c r="P150" s="25">
        <f t="shared" si="23"/>
        <v>5.3539559785841682E-3</v>
      </c>
      <c r="Q150" s="24">
        <f t="shared" si="21"/>
        <v>2.3200475907198131E-2</v>
      </c>
      <c r="R150" s="28">
        <f t="shared" si="22"/>
        <v>4.0452111838191536E-2</v>
      </c>
      <c r="S150" s="30"/>
      <c r="T150" s="30"/>
      <c r="U150" s="30"/>
      <c r="V150" s="30"/>
      <c r="W150" s="30"/>
    </row>
    <row r="151" spans="1:23" ht="15.75">
      <c r="A151" s="31">
        <v>41129</v>
      </c>
      <c r="B151" s="23">
        <v>150</v>
      </c>
      <c r="C151" s="14" t="s">
        <v>121</v>
      </c>
      <c r="D151" s="19" t="s">
        <v>40</v>
      </c>
      <c r="E151" s="63">
        <v>17.72</v>
      </c>
      <c r="F151" s="57">
        <v>17.78</v>
      </c>
      <c r="G151" s="39">
        <v>17.670000000000002</v>
      </c>
      <c r="H151" s="39">
        <v>17.670000000000002</v>
      </c>
      <c r="I151" s="39">
        <v>17.670000000000002</v>
      </c>
      <c r="J151" s="63">
        <v>18.11</v>
      </c>
      <c r="K151" s="63">
        <v>18.34</v>
      </c>
      <c r="L151" s="63">
        <v>18.25</v>
      </c>
      <c r="M151" s="50">
        <f t="shared" si="18"/>
        <v>-6.1867266591675296E-3</v>
      </c>
      <c r="N151" s="50">
        <f t="shared" si="19"/>
        <v>-6.1867266591675296E-3</v>
      </c>
      <c r="O151" s="50">
        <f t="shared" si="20"/>
        <v>-6.1867266591675296E-3</v>
      </c>
      <c r="P151" s="25">
        <f t="shared" si="23"/>
        <v>1.8560179977502714E-2</v>
      </c>
      <c r="Q151" s="24">
        <f t="shared" si="21"/>
        <v>3.1496062992125907E-2</v>
      </c>
      <c r="R151" s="28">
        <f t="shared" si="22"/>
        <v>2.6434195725534241E-2</v>
      </c>
      <c r="S151" s="30"/>
      <c r="T151" s="30"/>
      <c r="U151" s="30"/>
      <c r="V151" s="30"/>
      <c r="W151" s="30"/>
    </row>
    <row r="152" spans="1:23" ht="15.75">
      <c r="A152" s="31">
        <v>41130</v>
      </c>
      <c r="B152" s="23">
        <v>151</v>
      </c>
      <c r="C152" s="14" t="s">
        <v>122</v>
      </c>
      <c r="D152" s="19" t="s">
        <v>40</v>
      </c>
      <c r="E152" s="63">
        <v>4.29</v>
      </c>
      <c r="F152" s="57">
        <v>4.2300000000000004</v>
      </c>
      <c r="G152" s="39">
        <v>4.22</v>
      </c>
      <c r="H152" s="39">
        <v>4.12</v>
      </c>
      <c r="I152" s="39">
        <v>4.12</v>
      </c>
      <c r="J152" s="63">
        <v>4.28</v>
      </c>
      <c r="K152" s="63">
        <v>4.18</v>
      </c>
      <c r="L152" s="63">
        <v>4.12</v>
      </c>
      <c r="M152" s="50">
        <f t="shared" si="18"/>
        <v>-2.3640661938535423E-3</v>
      </c>
      <c r="N152" s="50">
        <f t="shared" si="19"/>
        <v>-2.6004728132387744E-2</v>
      </c>
      <c r="O152" s="50">
        <f t="shared" si="20"/>
        <v>-2.6004728132387744E-2</v>
      </c>
      <c r="P152" s="25">
        <f t="shared" si="23"/>
        <v>1.1820330969267096E-2</v>
      </c>
      <c r="Q152" s="24">
        <f t="shared" si="21"/>
        <v>-1.1820330969267306E-2</v>
      </c>
      <c r="R152" s="28">
        <f t="shared" si="22"/>
        <v>-2.6004728132387779E-2</v>
      </c>
      <c r="S152" s="30"/>
      <c r="T152" s="30"/>
      <c r="U152" s="30"/>
      <c r="V152" s="30"/>
      <c r="W152" s="30"/>
    </row>
    <row r="153" spans="1:23" ht="15.75">
      <c r="A153" s="31">
        <v>41131</v>
      </c>
      <c r="B153" s="23">
        <v>152</v>
      </c>
      <c r="C153" s="14" t="s">
        <v>109</v>
      </c>
      <c r="D153" s="19" t="s">
        <v>40</v>
      </c>
      <c r="E153" s="63">
        <v>79.900000000000006</v>
      </c>
      <c r="F153" s="57">
        <v>80</v>
      </c>
      <c r="G153" s="39">
        <v>79.05</v>
      </c>
      <c r="H153" s="39">
        <v>79.05</v>
      </c>
      <c r="I153" s="39">
        <v>79.05</v>
      </c>
      <c r="J153" s="63">
        <v>82</v>
      </c>
      <c r="K153" s="63">
        <v>83.3</v>
      </c>
      <c r="L153" s="63">
        <v>81.2</v>
      </c>
      <c r="M153" s="50">
        <f t="shared" si="18"/>
        <v>-1.187500000000008E-2</v>
      </c>
      <c r="N153" s="50">
        <f t="shared" si="19"/>
        <v>-1.187500000000008E-2</v>
      </c>
      <c r="O153" s="50">
        <f t="shared" si="20"/>
        <v>-1.187500000000008E-2</v>
      </c>
      <c r="P153" s="25">
        <f t="shared" si="23"/>
        <v>2.5000000000000001E-2</v>
      </c>
      <c r="Q153" s="24">
        <f t="shared" si="21"/>
        <v>4.1249999999999967E-2</v>
      </c>
      <c r="R153" s="28">
        <f t="shared" si="22"/>
        <v>1.5000000000000036E-2</v>
      </c>
      <c r="S153" s="30"/>
      <c r="T153" s="30"/>
      <c r="U153" s="30"/>
      <c r="V153" s="30"/>
      <c r="W153" s="30"/>
    </row>
    <row r="154" spans="1:23" ht="15.75">
      <c r="A154" s="31">
        <v>41134</v>
      </c>
      <c r="B154" s="23">
        <v>153</v>
      </c>
      <c r="C154" s="14" t="s">
        <v>89</v>
      </c>
      <c r="D154" s="19" t="s">
        <v>65</v>
      </c>
      <c r="E154" s="63">
        <v>34.4</v>
      </c>
      <c r="F154" s="57">
        <v>34.799999999999997</v>
      </c>
      <c r="G154" s="39">
        <v>34.56</v>
      </c>
      <c r="H154" s="39">
        <v>34.56</v>
      </c>
      <c r="I154" s="39">
        <v>34.4</v>
      </c>
      <c r="J154" s="63">
        <v>34.979999999999997</v>
      </c>
      <c r="K154" s="63">
        <v>34.979999999999997</v>
      </c>
      <c r="L154" s="63">
        <v>34.799999999999997</v>
      </c>
      <c r="M154" s="50">
        <f t="shared" si="18"/>
        <v>-6.8965517241378338E-3</v>
      </c>
      <c r="N154" s="50">
        <f t="shared" si="19"/>
        <v>-6.8965517241378338E-3</v>
      </c>
      <c r="O154" s="50">
        <f t="shared" si="20"/>
        <v>-1.1494252873563204E-2</v>
      </c>
      <c r="P154" s="25">
        <f t="shared" si="23"/>
        <v>5.1724137931034404E-3</v>
      </c>
      <c r="Q154" s="24">
        <f t="shared" si="21"/>
        <v>5.1724137931034404E-3</v>
      </c>
      <c r="R154" s="28">
        <f t="shared" si="22"/>
        <v>0</v>
      </c>
      <c r="S154" s="30"/>
      <c r="T154" s="30"/>
      <c r="U154" s="30"/>
      <c r="V154" s="30"/>
      <c r="W154" s="30"/>
    </row>
    <row r="155" spans="1:23" ht="15.75">
      <c r="A155" s="31">
        <v>41135</v>
      </c>
      <c r="B155" s="23">
        <v>154</v>
      </c>
      <c r="C155" s="14" t="s">
        <v>66</v>
      </c>
      <c r="D155" s="19" t="s">
        <v>40</v>
      </c>
      <c r="E155" s="63">
        <v>16.899999999999999</v>
      </c>
      <c r="F155" s="57">
        <v>16.850000000000001</v>
      </c>
      <c r="G155" s="39">
        <v>16.850000000000001</v>
      </c>
      <c r="H155" s="39">
        <v>16.62</v>
      </c>
      <c r="I155" s="39">
        <v>16.62</v>
      </c>
      <c r="J155" s="63">
        <v>17.22</v>
      </c>
      <c r="K155" s="63">
        <v>16.649999999999999</v>
      </c>
      <c r="L155" s="63">
        <v>16.98</v>
      </c>
      <c r="M155" s="50">
        <f t="shared" si="18"/>
        <v>0</v>
      </c>
      <c r="N155" s="50">
        <f t="shared" si="19"/>
        <v>-1.3649851632047461E-2</v>
      </c>
      <c r="O155" s="50">
        <f t="shared" si="20"/>
        <v>-1.3649851632047461E-2</v>
      </c>
      <c r="P155" s="25">
        <f t="shared" si="23"/>
        <v>2.1958456973293614E-2</v>
      </c>
      <c r="Q155" s="24">
        <f t="shared" si="21"/>
        <v>-1.1869436201780582E-2</v>
      </c>
      <c r="R155" s="28">
        <f t="shared" si="22"/>
        <v>7.7151335311572101E-3</v>
      </c>
      <c r="S155" s="30"/>
      <c r="T155" s="30"/>
      <c r="U155" s="30"/>
      <c r="V155" s="30"/>
      <c r="W155" s="30"/>
    </row>
    <row r="156" spans="1:23" ht="15.75">
      <c r="A156" s="31">
        <v>41137</v>
      </c>
      <c r="B156" s="23">
        <v>155</v>
      </c>
      <c r="C156" s="14" t="s">
        <v>126</v>
      </c>
      <c r="D156" s="19" t="s">
        <v>40</v>
      </c>
      <c r="E156" s="63">
        <v>135</v>
      </c>
      <c r="F156" s="57">
        <v>135.1</v>
      </c>
      <c r="G156" s="39">
        <v>133.9</v>
      </c>
      <c r="H156" s="39">
        <v>133</v>
      </c>
      <c r="I156" s="39">
        <v>132.9</v>
      </c>
      <c r="J156" s="63">
        <v>135</v>
      </c>
      <c r="K156" s="63">
        <v>137.6</v>
      </c>
      <c r="L156" s="63">
        <v>136</v>
      </c>
      <c r="M156" s="50">
        <f t="shared" si="18"/>
        <v>-8.8823094004439884E-3</v>
      </c>
      <c r="N156" s="50">
        <f t="shared" si="19"/>
        <v>-1.5544041450777146E-2</v>
      </c>
      <c r="O156" s="50">
        <f t="shared" si="20"/>
        <v>-1.6284233900814127E-2</v>
      </c>
      <c r="P156" s="25">
        <f t="shared" si="23"/>
        <v>-7.4019245003696763E-4</v>
      </c>
      <c r="Q156" s="24">
        <f t="shared" si="21"/>
        <v>1.8504811250925242E-2</v>
      </c>
      <c r="R156" s="28">
        <f t="shared" si="22"/>
        <v>6.6617320503331292E-3</v>
      </c>
      <c r="S156" s="30"/>
      <c r="T156" s="30"/>
      <c r="U156" s="30"/>
      <c r="V156" s="30"/>
      <c r="W156" s="30"/>
    </row>
    <row r="157" spans="1:23" ht="15.75">
      <c r="A157" s="31">
        <v>41138</v>
      </c>
      <c r="B157" s="23">
        <v>156</v>
      </c>
      <c r="C157" s="14" t="s">
        <v>2</v>
      </c>
      <c r="D157" s="19" t="s">
        <v>58</v>
      </c>
      <c r="E157" s="63">
        <v>18.399999999999999</v>
      </c>
      <c r="F157" s="57">
        <v>18.579999999999998</v>
      </c>
      <c r="G157" s="39">
        <v>17.84</v>
      </c>
      <c r="H157" s="39">
        <v>17.21</v>
      </c>
      <c r="I157" s="39">
        <v>14.61</v>
      </c>
      <c r="J157" s="63">
        <v>17.86</v>
      </c>
      <c r="K157" s="63">
        <v>17.78</v>
      </c>
      <c r="L157" s="63">
        <v>17</v>
      </c>
      <c r="M157" s="50">
        <f t="shared" si="18"/>
        <v>-3.982777179763175E-2</v>
      </c>
      <c r="N157" s="50">
        <f t="shared" si="19"/>
        <v>-7.3735199138858842E-2</v>
      </c>
      <c r="O157" s="50">
        <f t="shared" si="20"/>
        <v>-0.2136706135629709</v>
      </c>
      <c r="P157" s="25">
        <f t="shared" si="23"/>
        <v>-3.8751345532830946E-2</v>
      </c>
      <c r="Q157" s="24">
        <f t="shared" si="21"/>
        <v>-4.3057050592034296E-2</v>
      </c>
      <c r="R157" s="28">
        <f t="shared" si="22"/>
        <v>-8.5037674919267947E-2</v>
      </c>
      <c r="S157" s="30"/>
      <c r="T157" s="30"/>
      <c r="U157" s="30"/>
      <c r="V157" s="30"/>
      <c r="W157" s="30"/>
    </row>
    <row r="158" spans="1:23" ht="15.75">
      <c r="A158" s="31">
        <v>41141</v>
      </c>
      <c r="B158" s="23">
        <v>157</v>
      </c>
      <c r="C158" s="14" t="s">
        <v>129</v>
      </c>
      <c r="D158" s="19" t="s">
        <v>40</v>
      </c>
      <c r="E158" s="63">
        <v>1.1499999999999999</v>
      </c>
      <c r="F158" s="57">
        <v>1.1499999999999999</v>
      </c>
      <c r="G158" s="39">
        <v>1.1200000000000001</v>
      </c>
      <c r="H158" s="39">
        <v>1.1000000000000001</v>
      </c>
      <c r="I158" s="39">
        <v>1.0900000000000001</v>
      </c>
      <c r="J158" s="63">
        <v>1.1200000000000001</v>
      </c>
      <c r="K158" s="63">
        <v>1.1200000000000001</v>
      </c>
      <c r="L158" s="63">
        <v>1.1299999999999999</v>
      </c>
      <c r="M158" s="50">
        <f t="shared" si="18"/>
        <v>-2.608695652173898E-2</v>
      </c>
      <c r="N158" s="50">
        <f t="shared" si="19"/>
        <v>-4.3478260869565077E-2</v>
      </c>
      <c r="O158" s="50">
        <f t="shared" si="20"/>
        <v>-5.2173913043478071E-2</v>
      </c>
      <c r="P158" s="25">
        <f t="shared" si="23"/>
        <v>-2.6086956521738962E-2</v>
      </c>
      <c r="Q158" s="24">
        <f t="shared" si="21"/>
        <v>-2.6086956521738962E-2</v>
      </c>
      <c r="R158" s="28">
        <f t="shared" si="22"/>
        <v>-1.7391304347826105E-2</v>
      </c>
      <c r="S158" s="30"/>
      <c r="T158" s="30"/>
      <c r="U158" s="30"/>
      <c r="V158" s="30"/>
      <c r="W158" s="30"/>
    </row>
    <row r="159" spans="1:23" ht="15.75">
      <c r="A159" s="31">
        <v>41142</v>
      </c>
      <c r="B159" s="23">
        <v>158</v>
      </c>
      <c r="C159" s="14" t="s">
        <v>128</v>
      </c>
      <c r="D159" s="19" t="s">
        <v>32</v>
      </c>
      <c r="E159" s="63">
        <v>5.85</v>
      </c>
      <c r="F159" s="57">
        <v>5.85</v>
      </c>
      <c r="G159" s="39">
        <v>5.85</v>
      </c>
      <c r="H159" s="39">
        <v>5.85</v>
      </c>
      <c r="I159" s="39">
        <v>5.85</v>
      </c>
      <c r="J159" s="63">
        <v>6.24</v>
      </c>
      <c r="K159" s="63">
        <v>6.42</v>
      </c>
      <c r="L159" s="63">
        <v>6.37</v>
      </c>
      <c r="M159" s="50">
        <f t="shared" si="18"/>
        <v>0</v>
      </c>
      <c r="N159" s="50">
        <f t="shared" si="19"/>
        <v>0</v>
      </c>
      <c r="O159" s="50">
        <f>I159/F159-1</f>
        <v>0</v>
      </c>
      <c r="P159" s="25">
        <f t="shared" si="23"/>
        <v>6.6666666666666763E-2</v>
      </c>
      <c r="Q159" s="24">
        <f t="shared" si="21"/>
        <v>9.7435897435897492E-2</v>
      </c>
      <c r="R159" s="28">
        <f t="shared" si="22"/>
        <v>8.8888888888888976E-2</v>
      </c>
      <c r="S159" s="30"/>
      <c r="T159" s="30"/>
      <c r="U159" s="30"/>
      <c r="V159" s="30"/>
      <c r="W159" s="30"/>
    </row>
    <row r="160" spans="1:23" ht="15.75">
      <c r="A160" s="31">
        <v>41143</v>
      </c>
      <c r="B160" s="23">
        <v>159</v>
      </c>
      <c r="C160" s="14" t="s">
        <v>20</v>
      </c>
      <c r="D160" s="19" t="s">
        <v>61</v>
      </c>
      <c r="E160" s="63">
        <v>679</v>
      </c>
      <c r="F160" s="57">
        <v>675</v>
      </c>
      <c r="G160" s="39">
        <v>665.5</v>
      </c>
      <c r="H160" s="39">
        <v>650.5</v>
      </c>
      <c r="I160" s="39">
        <v>650.5</v>
      </c>
      <c r="J160" s="63">
        <v>670</v>
      </c>
      <c r="K160" s="63">
        <v>650.5</v>
      </c>
      <c r="L160" s="63">
        <v>667.5</v>
      </c>
      <c r="M160" s="50">
        <f t="shared" si="18"/>
        <v>-1.4074074074074128E-2</v>
      </c>
      <c r="N160" s="50">
        <f t="shared" si="19"/>
        <v>-3.6296296296296271E-2</v>
      </c>
      <c r="O160" s="50">
        <f t="shared" si="20"/>
        <v>-3.6296296296296271E-2</v>
      </c>
      <c r="P160" s="25">
        <f t="shared" si="23"/>
        <v>-7.4074074074074077E-3</v>
      </c>
      <c r="Q160" s="24">
        <f t="shared" si="21"/>
        <v>-3.6296296296296299E-2</v>
      </c>
      <c r="R160" s="28">
        <f t="shared" si="22"/>
        <v>-1.1111111111111112E-2</v>
      </c>
      <c r="S160" s="30"/>
      <c r="T160" s="30"/>
      <c r="U160" s="30"/>
      <c r="V160" s="30"/>
      <c r="W160" s="30"/>
    </row>
    <row r="161" spans="1:23" ht="15.75">
      <c r="A161" s="31">
        <v>41144</v>
      </c>
      <c r="B161" s="23">
        <v>160</v>
      </c>
      <c r="C161" s="14" t="s">
        <v>130</v>
      </c>
      <c r="D161" s="19" t="s">
        <v>58</v>
      </c>
      <c r="E161" s="63">
        <v>7.19</v>
      </c>
      <c r="F161" s="57">
        <v>7.21</v>
      </c>
      <c r="G161" s="39">
        <v>7.2</v>
      </c>
      <c r="H161" s="39">
        <v>7</v>
      </c>
      <c r="I161" s="39">
        <v>7</v>
      </c>
      <c r="J161" s="63">
        <v>7.21</v>
      </c>
      <c r="K161" s="63">
        <v>7</v>
      </c>
      <c r="L161" s="63">
        <v>7</v>
      </c>
      <c r="M161" s="50">
        <f t="shared" si="18"/>
        <v>-1.3869625520110951E-3</v>
      </c>
      <c r="N161" s="50">
        <f t="shared" si="19"/>
        <v>-2.9126213592232997E-2</v>
      </c>
      <c r="O161" s="50">
        <f t="shared" si="20"/>
        <v>-2.9126213592232997E-2</v>
      </c>
      <c r="P161" s="25">
        <f t="shared" si="23"/>
        <v>0</v>
      </c>
      <c r="Q161" s="24">
        <f t="shared" si="21"/>
        <v>-2.9126213592233004E-2</v>
      </c>
      <c r="R161" s="28">
        <f t="shared" si="22"/>
        <v>-2.9126213592233004E-2</v>
      </c>
      <c r="S161" s="30"/>
      <c r="T161" s="30"/>
      <c r="U161" s="30"/>
      <c r="V161" s="30"/>
      <c r="W161" s="30"/>
    </row>
    <row r="162" spans="1:23" ht="15.75">
      <c r="A162" s="31">
        <v>41145</v>
      </c>
      <c r="B162" s="23">
        <v>161</v>
      </c>
      <c r="C162" s="14" t="s">
        <v>78</v>
      </c>
      <c r="D162" s="19" t="s">
        <v>63</v>
      </c>
      <c r="E162" s="63">
        <v>26.29</v>
      </c>
      <c r="F162" s="57">
        <v>26.3</v>
      </c>
      <c r="G162" s="39">
        <v>25.98</v>
      </c>
      <c r="H162" s="39">
        <v>25.75</v>
      </c>
      <c r="I162" s="39">
        <v>25.9</v>
      </c>
      <c r="J162" s="63">
        <v>26.2</v>
      </c>
      <c r="K162" s="63">
        <v>26.08</v>
      </c>
      <c r="L162" s="63">
        <v>26.48</v>
      </c>
      <c r="M162" s="50">
        <f t="shared" ref="M162:M182" si="24">G162/F162-1</f>
        <v>-1.2167300380228174E-2</v>
      </c>
      <c r="N162" s="50">
        <f t="shared" ref="N162:N183" si="25">H162/F162-1</f>
        <v>-2.0912547528517123E-2</v>
      </c>
      <c r="O162" s="50">
        <f t="shared" ref="O162:O183" si="26">I162/F162-1</f>
        <v>-1.5209125475285301E-2</v>
      </c>
      <c r="P162" s="25">
        <f t="shared" si="23"/>
        <v>-3.8022813688213465E-3</v>
      </c>
      <c r="Q162" s="24">
        <f t="shared" si="21"/>
        <v>-8.3650190114069357E-3</v>
      </c>
      <c r="R162" s="28">
        <f t="shared" si="22"/>
        <v>6.8441064638783159E-3</v>
      </c>
      <c r="S162" s="30"/>
      <c r="T162" s="30"/>
      <c r="U162" s="30"/>
      <c r="V162" s="30"/>
      <c r="W162" s="30"/>
    </row>
    <row r="163" spans="1:23" ht="15.75">
      <c r="A163" s="31">
        <v>41148</v>
      </c>
      <c r="B163" s="23">
        <v>162</v>
      </c>
      <c r="C163" s="14" t="s">
        <v>37</v>
      </c>
      <c r="D163" s="19" t="s">
        <v>63</v>
      </c>
      <c r="E163" s="63">
        <v>0.63</v>
      </c>
      <c r="F163" s="57">
        <v>0.64</v>
      </c>
      <c r="G163" s="39">
        <v>0.62</v>
      </c>
      <c r="H163" s="39">
        <v>0.61</v>
      </c>
      <c r="I163" s="39">
        <v>0.61</v>
      </c>
      <c r="J163" s="63">
        <v>0.62</v>
      </c>
      <c r="K163" s="63">
        <v>0.61</v>
      </c>
      <c r="L163" s="63">
        <v>0.62</v>
      </c>
      <c r="M163" s="50">
        <f t="shared" si="24"/>
        <v>-3.125E-2</v>
      </c>
      <c r="N163" s="50">
        <f t="shared" si="25"/>
        <v>-4.6875E-2</v>
      </c>
      <c r="O163" s="50">
        <f t="shared" si="26"/>
        <v>-4.6875E-2</v>
      </c>
      <c r="P163" s="25">
        <f t="shared" si="23"/>
        <v>-3.1250000000000028E-2</v>
      </c>
      <c r="Q163" s="24">
        <f t="shared" si="21"/>
        <v>-4.6875000000000042E-2</v>
      </c>
      <c r="R163" s="28">
        <f t="shared" si="22"/>
        <v>-3.1250000000000028E-2</v>
      </c>
      <c r="S163" s="30"/>
      <c r="T163" s="30"/>
      <c r="U163" s="30"/>
      <c r="V163" s="30"/>
      <c r="W163" s="30"/>
    </row>
    <row r="164" spans="1:23" ht="15.75">
      <c r="A164" s="31">
        <v>41149</v>
      </c>
      <c r="B164" s="23">
        <v>163</v>
      </c>
      <c r="C164" s="14" t="s">
        <v>104</v>
      </c>
      <c r="D164" s="19" t="s">
        <v>32</v>
      </c>
      <c r="E164" s="63">
        <v>153.4</v>
      </c>
      <c r="F164" s="57">
        <v>153.4</v>
      </c>
      <c r="G164" s="39">
        <v>150</v>
      </c>
      <c r="H164" s="39">
        <v>148.1</v>
      </c>
      <c r="I164" s="39">
        <v>148.1</v>
      </c>
      <c r="J164" s="63">
        <v>150.30000000000001</v>
      </c>
      <c r="K164" s="63">
        <v>150.6</v>
      </c>
      <c r="L164" s="63">
        <v>148.5</v>
      </c>
      <c r="M164" s="50">
        <f t="shared" si="24"/>
        <v>-2.2164276401564598E-2</v>
      </c>
      <c r="N164" s="50">
        <f t="shared" si="25"/>
        <v>-3.4550195567144781E-2</v>
      </c>
      <c r="O164" s="50">
        <f t="shared" si="26"/>
        <v>-3.4550195567144781E-2</v>
      </c>
      <c r="P164" s="25">
        <f t="shared" si="23"/>
        <v>-2.0208604954367628E-2</v>
      </c>
      <c r="Q164" s="24">
        <f t="shared" si="21"/>
        <v>-1.825293350717087E-2</v>
      </c>
      <c r="R164" s="28">
        <f t="shared" si="22"/>
        <v>-3.1942633637548928E-2</v>
      </c>
      <c r="S164" s="30"/>
      <c r="T164" s="30"/>
      <c r="U164" s="30"/>
      <c r="V164" s="30"/>
      <c r="W164" s="30"/>
    </row>
    <row r="165" spans="1:23" ht="15.75">
      <c r="A165" s="31">
        <v>41150</v>
      </c>
      <c r="B165" s="23">
        <v>164</v>
      </c>
      <c r="C165" s="14" t="s">
        <v>146</v>
      </c>
      <c r="D165" s="19" t="s">
        <v>63</v>
      </c>
      <c r="E165" s="63">
        <v>13.35</v>
      </c>
      <c r="F165" s="57">
        <v>13</v>
      </c>
      <c r="G165" s="39">
        <v>12.75</v>
      </c>
      <c r="H165" s="39">
        <v>12.75</v>
      </c>
      <c r="I165" s="39">
        <v>12.75</v>
      </c>
      <c r="J165" s="63">
        <v>13.3</v>
      </c>
      <c r="K165" s="63">
        <v>13.3</v>
      </c>
      <c r="L165" s="63">
        <v>12.94</v>
      </c>
      <c r="M165" s="50">
        <f t="shared" si="24"/>
        <v>-1.9230769230769273E-2</v>
      </c>
      <c r="N165" s="50">
        <f t="shared" si="25"/>
        <v>-1.9230769230769273E-2</v>
      </c>
      <c r="O165" s="50">
        <f t="shared" si="26"/>
        <v>-1.9230769230769273E-2</v>
      </c>
      <c r="P165" s="25">
        <f t="shared" si="23"/>
        <v>2.307692307692313E-2</v>
      </c>
      <c r="Q165" s="24">
        <f t="shared" si="21"/>
        <v>2.307692307692313E-2</v>
      </c>
      <c r="R165" s="28">
        <f t="shared" si="22"/>
        <v>-4.615384615384654E-3</v>
      </c>
      <c r="S165" s="30"/>
      <c r="T165" s="30"/>
      <c r="U165" s="30"/>
      <c r="V165" s="30"/>
      <c r="W165" s="30"/>
    </row>
    <row r="166" spans="1:23" ht="15.75">
      <c r="A166" s="31">
        <v>41151</v>
      </c>
      <c r="B166" s="23">
        <v>165</v>
      </c>
      <c r="C166" s="14" t="s">
        <v>147</v>
      </c>
      <c r="D166" s="19" t="s">
        <v>61</v>
      </c>
      <c r="E166" s="63">
        <v>1.93</v>
      </c>
      <c r="F166" s="57">
        <v>2.0499999999999998</v>
      </c>
      <c r="G166" s="39">
        <v>1.96</v>
      </c>
      <c r="H166" s="39">
        <v>1.85</v>
      </c>
      <c r="I166" s="39">
        <v>1.83</v>
      </c>
      <c r="J166" s="63">
        <v>2.04</v>
      </c>
      <c r="K166" s="63">
        <v>1.9</v>
      </c>
      <c r="L166" s="63">
        <v>1.96</v>
      </c>
      <c r="M166" s="50">
        <f t="shared" si="24"/>
        <v>-4.3902439024390172E-2</v>
      </c>
      <c r="N166" s="50">
        <f t="shared" si="25"/>
        <v>-9.7560975609755962E-2</v>
      </c>
      <c r="O166" s="50">
        <f t="shared" si="26"/>
        <v>-0.10731707317073158</v>
      </c>
      <c r="P166" s="25">
        <f t="shared" si="23"/>
        <v>-4.8780487804877017E-3</v>
      </c>
      <c r="Q166" s="24">
        <f t="shared" si="21"/>
        <v>-7.3170731707317041E-2</v>
      </c>
      <c r="R166" s="28">
        <f t="shared" si="22"/>
        <v>-4.3902439024390179E-2</v>
      </c>
      <c r="S166" s="30"/>
      <c r="T166" s="30"/>
      <c r="U166" s="30"/>
      <c r="V166" s="30"/>
      <c r="W166" s="30"/>
    </row>
    <row r="167" spans="1:23" ht="15.75">
      <c r="A167" s="31">
        <v>41152</v>
      </c>
      <c r="B167" s="23">
        <v>166</v>
      </c>
      <c r="C167" s="20" t="s">
        <v>79</v>
      </c>
      <c r="D167" s="19" t="s">
        <v>32</v>
      </c>
      <c r="E167" s="63">
        <v>8.7799999999999994</v>
      </c>
      <c r="F167" s="57">
        <v>8.9</v>
      </c>
      <c r="G167" s="39">
        <v>8.9</v>
      </c>
      <c r="H167" s="39">
        <v>8.9</v>
      </c>
      <c r="I167" s="39">
        <v>8.9</v>
      </c>
      <c r="J167" s="63">
        <v>8.9</v>
      </c>
      <c r="K167" s="63">
        <v>8.9</v>
      </c>
      <c r="L167" s="63">
        <v>8.9</v>
      </c>
      <c r="M167" s="50">
        <f t="shared" si="24"/>
        <v>0</v>
      </c>
      <c r="N167" s="50">
        <f t="shared" si="25"/>
        <v>0</v>
      </c>
      <c r="O167" s="50">
        <f t="shared" si="26"/>
        <v>0</v>
      </c>
      <c r="P167" s="25">
        <f t="shared" si="23"/>
        <v>0</v>
      </c>
      <c r="Q167" s="24">
        <f t="shared" si="21"/>
        <v>0</v>
      </c>
      <c r="R167" s="28">
        <f t="shared" si="22"/>
        <v>0</v>
      </c>
      <c r="S167" s="30"/>
      <c r="T167" s="30"/>
      <c r="U167" s="30"/>
      <c r="V167" s="30"/>
      <c r="W167" s="30"/>
    </row>
    <row r="168" spans="1:23" ht="15.75">
      <c r="A168" s="31">
        <v>41155</v>
      </c>
      <c r="B168" s="23">
        <v>167</v>
      </c>
      <c r="C168" s="20" t="s">
        <v>148</v>
      </c>
      <c r="D168" s="19" t="s">
        <v>14</v>
      </c>
      <c r="E168" s="63">
        <v>3161.5</v>
      </c>
      <c r="F168" s="57">
        <v>3133.5</v>
      </c>
      <c r="G168" s="39">
        <v>3100</v>
      </c>
      <c r="H168" s="39">
        <v>3100</v>
      </c>
      <c r="I168" s="39">
        <v>3100</v>
      </c>
      <c r="J168" s="63">
        <v>3153</v>
      </c>
      <c r="K168" s="63">
        <v>3196</v>
      </c>
      <c r="L168" s="63">
        <v>3200</v>
      </c>
      <c r="M168" s="50">
        <f t="shared" si="24"/>
        <v>-1.0690920695707651E-2</v>
      </c>
      <c r="N168" s="50">
        <f t="shared" si="25"/>
        <v>-1.0690920695707651E-2</v>
      </c>
      <c r="O168" s="50">
        <f t="shared" si="26"/>
        <v>-1.0690920695707651E-2</v>
      </c>
      <c r="P168" s="25">
        <f t="shared" si="23"/>
        <v>6.2230732407850646E-3</v>
      </c>
      <c r="Q168" s="24">
        <f t="shared" si="21"/>
        <v>1.9945747566618797E-2</v>
      </c>
      <c r="R168" s="28">
        <f t="shared" si="22"/>
        <v>2.12222754108824E-2</v>
      </c>
      <c r="S168" s="30"/>
      <c r="T168" s="30"/>
      <c r="U168" s="30"/>
      <c r="V168" s="30"/>
      <c r="W168" s="30"/>
    </row>
    <row r="169" spans="1:23" ht="15.75">
      <c r="A169" s="31">
        <v>41156</v>
      </c>
      <c r="B169" s="23">
        <v>168</v>
      </c>
      <c r="C169" s="20" t="s">
        <v>113</v>
      </c>
      <c r="D169" s="19" t="s">
        <v>61</v>
      </c>
      <c r="E169" s="63">
        <v>40.15</v>
      </c>
      <c r="F169" s="57">
        <v>39.86</v>
      </c>
      <c r="G169" s="39">
        <v>39.6</v>
      </c>
      <c r="H169" s="39">
        <v>39.6</v>
      </c>
      <c r="I169" s="39">
        <v>39.6</v>
      </c>
      <c r="J169" s="63">
        <v>40</v>
      </c>
      <c r="K169" s="63">
        <v>42.98</v>
      </c>
      <c r="L169" s="63">
        <v>42.51</v>
      </c>
      <c r="M169" s="50">
        <f t="shared" si="24"/>
        <v>-6.5228299046662386E-3</v>
      </c>
      <c r="N169" s="50">
        <f t="shared" si="25"/>
        <v>-6.5228299046662386E-3</v>
      </c>
      <c r="O169" s="50">
        <f t="shared" si="26"/>
        <v>-6.5228299046662386E-3</v>
      </c>
      <c r="P169" s="25">
        <f t="shared" si="23"/>
        <v>3.5122930255895779E-3</v>
      </c>
      <c r="Q169" s="24">
        <f t="shared" si="21"/>
        <v>7.8273958855995918E-2</v>
      </c>
      <c r="R169" s="28">
        <f t="shared" si="22"/>
        <v>6.6482689412945273E-2</v>
      </c>
      <c r="S169" s="30"/>
      <c r="T169" s="30"/>
      <c r="U169" s="30"/>
      <c r="V169" s="30"/>
      <c r="W169" s="30"/>
    </row>
    <row r="170" spans="1:23" ht="15.75">
      <c r="A170" s="31">
        <v>41157</v>
      </c>
      <c r="B170" s="23">
        <v>169</v>
      </c>
      <c r="C170" s="20" t="s">
        <v>51</v>
      </c>
      <c r="D170" s="19" t="s">
        <v>61</v>
      </c>
      <c r="E170" s="63">
        <v>71</v>
      </c>
      <c r="F170" s="57">
        <v>70.5</v>
      </c>
      <c r="G170" s="39">
        <v>70</v>
      </c>
      <c r="H170" s="39">
        <v>68.150000000000006</v>
      </c>
      <c r="I170" s="39">
        <v>67.2</v>
      </c>
      <c r="J170" s="63">
        <v>71</v>
      </c>
      <c r="K170" s="63">
        <v>68.5</v>
      </c>
      <c r="L170" s="63">
        <v>67.2</v>
      </c>
      <c r="M170" s="50">
        <f t="shared" si="24"/>
        <v>-7.0921985815602939E-3</v>
      </c>
      <c r="N170" s="50">
        <f t="shared" si="25"/>
        <v>-3.3333333333333215E-2</v>
      </c>
      <c r="O170" s="50">
        <f t="shared" si="26"/>
        <v>-4.6808510638297829E-2</v>
      </c>
      <c r="P170" s="25">
        <f t="shared" si="23"/>
        <v>7.0921985815602835E-3</v>
      </c>
      <c r="Q170" s="24">
        <f t="shared" si="21"/>
        <v>-2.8368794326241134E-2</v>
      </c>
      <c r="R170" s="28">
        <f t="shared" si="22"/>
        <v>-4.6808510638297829E-2</v>
      </c>
      <c r="S170" s="30"/>
      <c r="T170" s="30"/>
      <c r="U170" s="30"/>
      <c r="V170" s="30"/>
      <c r="W170" s="30"/>
    </row>
    <row r="171" spans="1:23" ht="15.75">
      <c r="A171" s="31">
        <v>41158</v>
      </c>
      <c r="B171" s="23">
        <v>170</v>
      </c>
      <c r="C171" s="20" t="s">
        <v>68</v>
      </c>
      <c r="D171" s="19" t="s">
        <v>32</v>
      </c>
      <c r="E171" s="63">
        <v>4.42</v>
      </c>
      <c r="F171" s="57">
        <v>4.42</v>
      </c>
      <c r="G171" s="39">
        <v>4.37</v>
      </c>
      <c r="H171" s="39">
        <v>4.37</v>
      </c>
      <c r="I171" s="39">
        <v>4.37</v>
      </c>
      <c r="J171" s="63">
        <v>4.45</v>
      </c>
      <c r="K171" s="63">
        <v>4.45</v>
      </c>
      <c r="L171" s="63">
        <v>4.7</v>
      </c>
      <c r="M171" s="50">
        <f t="shared" si="24"/>
        <v>-1.1312217194570096E-2</v>
      </c>
      <c r="N171" s="50">
        <f t="shared" si="25"/>
        <v>-1.1312217194570096E-2</v>
      </c>
      <c r="O171" s="50">
        <f t="shared" si="26"/>
        <v>-1.1312217194570096E-2</v>
      </c>
      <c r="P171" s="25">
        <f t="shared" si="23"/>
        <v>6.787330316742138E-3</v>
      </c>
      <c r="Q171" s="24">
        <f t="shared" si="21"/>
        <v>6.787330316742138E-3</v>
      </c>
      <c r="R171" s="28">
        <f t="shared" si="22"/>
        <v>6.3348416289592813E-2</v>
      </c>
      <c r="S171" s="30"/>
      <c r="T171" s="30"/>
      <c r="U171" s="30"/>
      <c r="V171" s="30"/>
      <c r="W171" s="30"/>
    </row>
    <row r="172" spans="1:23" ht="15.75">
      <c r="A172" s="31">
        <v>41159</v>
      </c>
      <c r="B172" s="23">
        <v>171</v>
      </c>
      <c r="C172" s="14" t="s">
        <v>149</v>
      </c>
      <c r="D172" s="21" t="s">
        <v>58</v>
      </c>
      <c r="E172" s="63">
        <v>11.7</v>
      </c>
      <c r="F172" s="57">
        <v>11.6</v>
      </c>
      <c r="G172" s="39">
        <v>11.6</v>
      </c>
      <c r="H172" s="39">
        <v>11.6</v>
      </c>
      <c r="I172" s="39">
        <v>11.6</v>
      </c>
      <c r="J172" s="63">
        <v>11.8</v>
      </c>
      <c r="K172" s="63">
        <v>12.19</v>
      </c>
      <c r="L172" s="63">
        <v>12.2</v>
      </c>
      <c r="M172" s="50">
        <f t="shared" si="24"/>
        <v>0</v>
      </c>
      <c r="N172" s="50">
        <f t="shared" si="25"/>
        <v>0</v>
      </c>
      <c r="O172" s="50">
        <f t="shared" si="26"/>
        <v>0</v>
      </c>
      <c r="P172" s="25">
        <f t="shared" si="23"/>
        <v>1.7241379310344921E-2</v>
      </c>
      <c r="Q172" s="24">
        <f t="shared" si="21"/>
        <v>5.0862068965517232E-2</v>
      </c>
      <c r="R172" s="28">
        <f t="shared" si="22"/>
        <v>5.1724137931034454E-2</v>
      </c>
      <c r="S172" s="30"/>
      <c r="T172" s="30"/>
      <c r="U172" s="30"/>
      <c r="V172" s="30"/>
      <c r="W172" s="30"/>
    </row>
    <row r="173" spans="1:23" ht="15.75">
      <c r="A173" s="31">
        <v>41162</v>
      </c>
      <c r="B173" s="23">
        <v>172</v>
      </c>
      <c r="C173" s="20" t="s">
        <v>114</v>
      </c>
      <c r="D173" s="21" t="s">
        <v>58</v>
      </c>
      <c r="E173" s="63">
        <v>2.4</v>
      </c>
      <c r="F173" s="57">
        <v>2.39</v>
      </c>
      <c r="G173" s="39">
        <v>2.31</v>
      </c>
      <c r="H173" s="39">
        <v>2.2400000000000002</v>
      </c>
      <c r="I173" s="39">
        <v>2.33</v>
      </c>
      <c r="J173" s="63">
        <v>2.37</v>
      </c>
      <c r="K173" s="63">
        <v>2.3199999999999998</v>
      </c>
      <c r="L173" s="63">
        <v>2.2400000000000002</v>
      </c>
      <c r="M173" s="50">
        <f t="shared" si="24"/>
        <v>-3.3472803347280311E-2</v>
      </c>
      <c r="N173" s="50">
        <f t="shared" si="25"/>
        <v>-6.2761506276150625E-2</v>
      </c>
      <c r="O173" s="50">
        <f t="shared" si="26"/>
        <v>-2.5104602510460317E-2</v>
      </c>
      <c r="P173" s="25">
        <f t="shared" si="23"/>
        <v>-8.3682008368200899E-3</v>
      </c>
      <c r="Q173" s="24">
        <f t="shared" si="21"/>
        <v>-2.9288702928870411E-2</v>
      </c>
      <c r="R173" s="28">
        <f t="shared" si="22"/>
        <v>-6.2761506276150583E-2</v>
      </c>
      <c r="S173" s="30"/>
      <c r="T173" s="30"/>
      <c r="U173" s="30"/>
      <c r="V173" s="30"/>
      <c r="W173" s="30"/>
    </row>
    <row r="174" spans="1:23" ht="15.75">
      <c r="A174" s="31">
        <v>41163</v>
      </c>
      <c r="B174" s="23">
        <v>173</v>
      </c>
      <c r="C174" s="20" t="s">
        <v>118</v>
      </c>
      <c r="D174" s="19" t="s">
        <v>63</v>
      </c>
      <c r="E174" s="63">
        <v>2.46</v>
      </c>
      <c r="F174" s="57">
        <v>2.38</v>
      </c>
      <c r="G174" s="39">
        <v>2.38</v>
      </c>
      <c r="H174" s="39">
        <v>2.38</v>
      </c>
      <c r="I174" s="39">
        <v>2.36</v>
      </c>
      <c r="J174" s="63">
        <v>2.46</v>
      </c>
      <c r="K174" s="63">
        <v>2.44</v>
      </c>
      <c r="L174" s="63">
        <v>2.4</v>
      </c>
      <c r="M174" s="50">
        <f t="shared" si="24"/>
        <v>0</v>
      </c>
      <c r="N174" s="50">
        <f t="shared" si="25"/>
        <v>0</v>
      </c>
      <c r="O174" s="50">
        <f t="shared" si="26"/>
        <v>-8.4033613445377853E-3</v>
      </c>
      <c r="P174" s="25">
        <f t="shared" si="23"/>
        <v>3.3613445378151294E-2</v>
      </c>
      <c r="Q174" s="24">
        <f t="shared" si="21"/>
        <v>2.521008403361347E-2</v>
      </c>
      <c r="R174" s="28">
        <f t="shared" si="22"/>
        <v>8.4033613445378234E-3</v>
      </c>
      <c r="S174" s="30"/>
      <c r="T174" s="30"/>
      <c r="U174" s="30"/>
      <c r="V174" s="30"/>
      <c r="W174" s="30"/>
    </row>
    <row r="175" spans="1:23" ht="15.75">
      <c r="A175" s="31">
        <v>41164</v>
      </c>
      <c r="B175" s="23">
        <v>174</v>
      </c>
      <c r="C175" s="20" t="s">
        <v>42</v>
      </c>
      <c r="D175" s="21" t="s">
        <v>59</v>
      </c>
      <c r="E175" s="63">
        <v>0.9</v>
      </c>
      <c r="F175" s="57">
        <v>0.91</v>
      </c>
      <c r="G175" s="39">
        <v>0.83</v>
      </c>
      <c r="H175" s="39">
        <v>0.83</v>
      </c>
      <c r="I175" s="39">
        <v>0.83</v>
      </c>
      <c r="J175" s="63">
        <v>0.9</v>
      </c>
      <c r="K175" s="63">
        <v>0.94</v>
      </c>
      <c r="L175" s="63">
        <v>1.02</v>
      </c>
      <c r="M175" s="50">
        <f t="shared" si="24"/>
        <v>-8.7912087912087933E-2</v>
      </c>
      <c r="N175" s="50">
        <f t="shared" si="25"/>
        <v>-8.7912087912087933E-2</v>
      </c>
      <c r="O175" s="50">
        <f t="shared" si="26"/>
        <v>-8.7912087912087933E-2</v>
      </c>
      <c r="P175" s="25">
        <f t="shared" si="23"/>
        <v>-1.0989010989010999E-2</v>
      </c>
      <c r="Q175" s="24">
        <f t="shared" si="21"/>
        <v>3.2967032967032871E-2</v>
      </c>
      <c r="R175" s="28">
        <f t="shared" si="22"/>
        <v>0.12087912087912087</v>
      </c>
      <c r="S175" s="30"/>
      <c r="T175" s="30"/>
      <c r="U175" s="30"/>
      <c r="V175" s="30"/>
      <c r="W175" s="30"/>
    </row>
    <row r="176" spans="1:23" ht="15.75">
      <c r="A176" s="31">
        <v>41165</v>
      </c>
      <c r="B176" s="23">
        <v>175</v>
      </c>
      <c r="C176" s="20" t="s">
        <v>116</v>
      </c>
      <c r="D176" s="21" t="s">
        <v>32</v>
      </c>
      <c r="E176" s="63">
        <v>6.7</v>
      </c>
      <c r="F176" s="57">
        <v>7.1</v>
      </c>
      <c r="G176" s="39">
        <v>7</v>
      </c>
      <c r="H176" s="39">
        <v>7</v>
      </c>
      <c r="I176" s="39">
        <v>7</v>
      </c>
      <c r="J176" s="63">
        <v>7.1</v>
      </c>
      <c r="K176" s="63">
        <v>7.65</v>
      </c>
      <c r="L176" s="63">
        <v>7.5</v>
      </c>
      <c r="M176" s="50">
        <f t="shared" si="24"/>
        <v>-1.4084507042253502E-2</v>
      </c>
      <c r="N176" s="50">
        <f t="shared" si="25"/>
        <v>-1.4084507042253502E-2</v>
      </c>
      <c r="O176" s="50">
        <f t="shared" si="26"/>
        <v>-1.4084507042253502E-2</v>
      </c>
      <c r="P176" s="25">
        <f t="shared" si="23"/>
        <v>0</v>
      </c>
      <c r="Q176" s="24">
        <f t="shared" si="21"/>
        <v>7.7464788732394471E-2</v>
      </c>
      <c r="R176" s="28">
        <f t="shared" si="22"/>
        <v>5.6338028169014134E-2</v>
      </c>
      <c r="S176" s="30"/>
      <c r="T176" s="30"/>
      <c r="U176" s="30"/>
      <c r="V176" s="30"/>
      <c r="W176" s="30"/>
    </row>
    <row r="177" spans="1:23" ht="15.75">
      <c r="A177" s="31">
        <v>41169</v>
      </c>
      <c r="B177" s="23">
        <v>176</v>
      </c>
      <c r="C177" s="14" t="s">
        <v>150</v>
      </c>
      <c r="D177" s="19" t="s">
        <v>63</v>
      </c>
      <c r="E177" s="63">
        <v>17.600000000000001</v>
      </c>
      <c r="F177" s="57">
        <v>17.3</v>
      </c>
      <c r="G177" s="39">
        <v>17.3</v>
      </c>
      <c r="H177" s="39">
        <v>16.77</v>
      </c>
      <c r="I177" s="39">
        <v>16.25</v>
      </c>
      <c r="J177" s="63">
        <v>17.3</v>
      </c>
      <c r="K177" s="63">
        <v>16.77</v>
      </c>
      <c r="L177" s="63">
        <v>16.5</v>
      </c>
      <c r="M177" s="50">
        <f t="shared" si="24"/>
        <v>0</v>
      </c>
      <c r="N177" s="50">
        <f t="shared" si="25"/>
        <v>-3.063583815028903E-2</v>
      </c>
      <c r="O177" s="50">
        <f t="shared" si="26"/>
        <v>-6.0693641618497107E-2</v>
      </c>
      <c r="P177" s="25">
        <f t="shared" si="23"/>
        <v>0</v>
      </c>
      <c r="Q177" s="24">
        <f t="shared" si="21"/>
        <v>-3.0635838150289082E-2</v>
      </c>
      <c r="R177" s="28">
        <f t="shared" si="22"/>
        <v>-4.6242774566474028E-2</v>
      </c>
      <c r="S177" s="30"/>
      <c r="T177" s="30"/>
      <c r="U177" s="30"/>
      <c r="V177" s="30"/>
      <c r="W177" s="30"/>
    </row>
    <row r="178" spans="1:23" ht="15.75">
      <c r="A178" s="31">
        <v>41170</v>
      </c>
      <c r="B178" s="23">
        <v>177</v>
      </c>
      <c r="C178" s="14" t="s">
        <v>152</v>
      </c>
      <c r="D178" s="19" t="s">
        <v>63</v>
      </c>
      <c r="E178" s="63">
        <v>37.159999999999997</v>
      </c>
      <c r="F178" s="57">
        <v>37.159999999999997</v>
      </c>
      <c r="G178" s="39">
        <v>37.020000000000003</v>
      </c>
      <c r="H178" s="39">
        <v>37</v>
      </c>
      <c r="I178" s="39">
        <v>37</v>
      </c>
      <c r="J178" s="63">
        <v>37.22</v>
      </c>
      <c r="K178" s="63">
        <v>37.020000000000003</v>
      </c>
      <c r="L178" s="63">
        <v>36.6</v>
      </c>
      <c r="M178" s="50">
        <f>G178/F178-1</f>
        <v>-3.7674919268028129E-3</v>
      </c>
      <c r="N178" s="50">
        <f t="shared" si="25"/>
        <v>-4.3057050592033574E-3</v>
      </c>
      <c r="O178" s="50">
        <f t="shared" si="26"/>
        <v>-4.3057050592033574E-3</v>
      </c>
      <c r="P178" s="25">
        <f t="shared" si="23"/>
        <v>1.6146393972013531E-3</v>
      </c>
      <c r="Q178" s="24">
        <f t="shared" si="21"/>
        <v>-3.7674919268028384E-3</v>
      </c>
      <c r="R178" s="28">
        <f t="shared" si="22"/>
        <v>-1.5069967707211928E-2</v>
      </c>
      <c r="S178" s="30"/>
      <c r="T178" s="30"/>
      <c r="U178" s="30"/>
      <c r="V178" s="30"/>
      <c r="W178" s="30"/>
    </row>
    <row r="179" spans="1:23" ht="15.75">
      <c r="A179" s="31">
        <v>41171</v>
      </c>
      <c r="B179" s="23">
        <v>178</v>
      </c>
      <c r="C179" s="14" t="s">
        <v>153</v>
      </c>
      <c r="D179" s="19" t="s">
        <v>40</v>
      </c>
      <c r="E179" s="63">
        <v>16.84</v>
      </c>
      <c r="F179" s="57">
        <v>16.8</v>
      </c>
      <c r="G179" s="39">
        <v>16.579999999999998</v>
      </c>
      <c r="H179" s="39">
        <v>16.329999999999998</v>
      </c>
      <c r="I179" s="39">
        <v>16.329999999999998</v>
      </c>
      <c r="J179" s="63">
        <v>16.7</v>
      </c>
      <c r="K179" s="63">
        <v>16.399999999999999</v>
      </c>
      <c r="L179" s="63">
        <v>16.690000000000001</v>
      </c>
      <c r="M179" s="50">
        <f t="shared" si="24"/>
        <v>-1.3095238095238271E-2</v>
      </c>
      <c r="N179" s="50">
        <f t="shared" si="25"/>
        <v>-2.7976190476190599E-2</v>
      </c>
      <c r="O179" s="50">
        <f t="shared" si="26"/>
        <v>-2.7976190476190599E-2</v>
      </c>
      <c r="P179" s="25">
        <f t="shared" si="23"/>
        <v>-5.9523809523810371E-3</v>
      </c>
      <c r="Q179" s="24">
        <f t="shared" si="21"/>
        <v>-2.3809523809523937E-2</v>
      </c>
      <c r="R179" s="28">
        <f t="shared" si="22"/>
        <v>-6.5476190476190131E-3</v>
      </c>
      <c r="S179" s="30"/>
      <c r="T179" s="30"/>
      <c r="U179" s="30"/>
      <c r="V179" s="30"/>
      <c r="W179" s="30"/>
    </row>
    <row r="180" spans="1:23" ht="15.75">
      <c r="A180" s="31">
        <v>41172</v>
      </c>
      <c r="B180" s="23">
        <v>179</v>
      </c>
      <c r="C180" s="14" t="s">
        <v>1</v>
      </c>
      <c r="D180" s="19" t="s">
        <v>61</v>
      </c>
      <c r="E180" s="63">
        <v>5.75</v>
      </c>
      <c r="F180" s="57">
        <v>5.73</v>
      </c>
      <c r="G180" s="39">
        <v>5.66</v>
      </c>
      <c r="H180" s="39">
        <v>5.62</v>
      </c>
      <c r="I180" s="39">
        <v>5.57</v>
      </c>
      <c r="J180" s="63">
        <v>5.7</v>
      </c>
      <c r="K180" s="63">
        <v>5.7</v>
      </c>
      <c r="L180" s="63">
        <v>5.66</v>
      </c>
      <c r="M180" s="50">
        <f t="shared" si="24"/>
        <v>-1.2216404886561949E-2</v>
      </c>
      <c r="N180" s="50">
        <f t="shared" si="25"/>
        <v>-1.919720767888311E-2</v>
      </c>
      <c r="O180" s="50">
        <f t="shared" si="26"/>
        <v>-2.7923211169284534E-2</v>
      </c>
      <c r="P180" s="25">
        <f t="shared" si="23"/>
        <v>-5.2356020942408805E-3</v>
      </c>
      <c r="Q180" s="24">
        <f t="shared" si="21"/>
        <v>-5.2356020942408805E-3</v>
      </c>
      <c r="R180" s="28">
        <f t="shared" si="22"/>
        <v>-1.2216404886562003E-2</v>
      </c>
      <c r="S180" s="30"/>
      <c r="T180" s="30"/>
      <c r="U180" s="30"/>
      <c r="V180" s="30"/>
      <c r="W180" s="30"/>
    </row>
    <row r="181" spans="1:23" ht="15.75">
      <c r="A181" s="33">
        <v>41173</v>
      </c>
      <c r="B181" s="34">
        <v>180</v>
      </c>
      <c r="C181" s="35" t="s">
        <v>158</v>
      </c>
      <c r="D181" s="36" t="s">
        <v>59</v>
      </c>
      <c r="E181" s="63">
        <v>0.89</v>
      </c>
      <c r="F181" s="57">
        <v>0.89</v>
      </c>
      <c r="G181" s="39">
        <v>0.89</v>
      </c>
      <c r="H181" s="39">
        <v>0.89</v>
      </c>
      <c r="I181" s="39">
        <v>0.89</v>
      </c>
      <c r="J181" s="66">
        <v>0.9</v>
      </c>
      <c r="K181" s="66">
        <v>1</v>
      </c>
      <c r="L181" s="66">
        <v>1.07</v>
      </c>
      <c r="M181" s="50">
        <f t="shared" si="24"/>
        <v>0</v>
      </c>
      <c r="N181" s="51">
        <f t="shared" si="25"/>
        <v>0</v>
      </c>
      <c r="O181" s="51">
        <f t="shared" si="26"/>
        <v>0</v>
      </c>
      <c r="P181" s="25">
        <f t="shared" si="23"/>
        <v>1.1235955056179785E-2</v>
      </c>
      <c r="Q181" s="24">
        <f t="shared" si="21"/>
        <v>0.12359550561797751</v>
      </c>
      <c r="R181" s="28">
        <f t="shared" si="22"/>
        <v>0.202247191011236</v>
      </c>
      <c r="S181" s="30"/>
      <c r="T181" s="30"/>
      <c r="U181" s="30"/>
      <c r="V181" s="30"/>
      <c r="W181" s="30"/>
    </row>
    <row r="182" spans="1:23" ht="15.75">
      <c r="A182" s="33">
        <v>41176</v>
      </c>
      <c r="B182" s="23">
        <v>181</v>
      </c>
      <c r="C182" s="48" t="s">
        <v>131</v>
      </c>
      <c r="D182" s="19" t="s">
        <v>40</v>
      </c>
      <c r="E182" s="67">
        <v>8.8000000000000007</v>
      </c>
      <c r="F182" s="59">
        <v>8.8800000000000008</v>
      </c>
      <c r="G182" s="49">
        <v>8.84</v>
      </c>
      <c r="H182" s="49">
        <v>8.44</v>
      </c>
      <c r="I182" s="49">
        <v>8.44</v>
      </c>
      <c r="J182" s="67">
        <v>8.85</v>
      </c>
      <c r="K182" s="67">
        <v>8.6300000000000008</v>
      </c>
      <c r="L182" s="66">
        <v>8.75</v>
      </c>
      <c r="M182" s="50">
        <f t="shared" si="24"/>
        <v>-4.5045045045045695E-3</v>
      </c>
      <c r="N182" s="52">
        <f t="shared" si="25"/>
        <v>-4.954954954954971E-2</v>
      </c>
      <c r="O182" s="52">
        <f t="shared" si="26"/>
        <v>-4.954954954954971E-2</v>
      </c>
      <c r="P182" s="25">
        <f t="shared" si="23"/>
        <v>-3.3783783783785061E-3</v>
      </c>
      <c r="Q182" s="24">
        <f t="shared" si="21"/>
        <v>-2.815315315315315E-2</v>
      </c>
      <c r="R182" s="28">
        <f t="shared" si="22"/>
        <v>-1.4639639639639726E-2</v>
      </c>
    </row>
    <row r="183" spans="1:23" ht="15.75">
      <c r="A183" s="33">
        <v>41177</v>
      </c>
      <c r="B183" s="34">
        <v>182</v>
      </c>
      <c r="C183" s="48" t="s">
        <v>45</v>
      </c>
      <c r="D183" s="19" t="s">
        <v>63</v>
      </c>
      <c r="E183" s="67">
        <v>2.4</v>
      </c>
      <c r="F183" s="59">
        <v>2.4</v>
      </c>
      <c r="G183" s="49">
        <v>2.35</v>
      </c>
      <c r="H183" s="49">
        <v>2.35</v>
      </c>
      <c r="I183" s="49">
        <v>2.35</v>
      </c>
      <c r="J183" s="67">
        <v>2.58</v>
      </c>
      <c r="K183" s="67">
        <v>2.56</v>
      </c>
      <c r="L183" s="66">
        <v>2.58</v>
      </c>
      <c r="M183" s="50">
        <f>G183/F183-1</f>
        <v>-2.0833333333333259E-2</v>
      </c>
      <c r="N183" s="52">
        <f t="shared" si="25"/>
        <v>-2.0833333333333259E-2</v>
      </c>
      <c r="O183" s="52">
        <f t="shared" si="26"/>
        <v>-2.0833333333333259E-2</v>
      </c>
      <c r="P183" s="25">
        <f t="shared" si="23"/>
        <v>7.5000000000000067E-2</v>
      </c>
      <c r="Q183" s="24">
        <f t="shared" si="21"/>
        <v>6.6666666666666735E-2</v>
      </c>
      <c r="R183" s="28">
        <f t="shared" si="22"/>
        <v>7.5000000000000067E-2</v>
      </c>
    </row>
    <row r="184" spans="1:23" ht="15.75">
      <c r="A184" s="33">
        <v>41178</v>
      </c>
      <c r="B184" s="23">
        <v>183</v>
      </c>
      <c r="C184" s="68" t="s">
        <v>177</v>
      </c>
      <c r="D184" s="19" t="s">
        <v>40</v>
      </c>
      <c r="E184" s="61">
        <v>114</v>
      </c>
      <c r="F184" s="54">
        <v>115</v>
      </c>
      <c r="G184" s="38">
        <v>113.5</v>
      </c>
      <c r="H184" s="38">
        <v>113.5</v>
      </c>
      <c r="I184" s="38">
        <v>113.5</v>
      </c>
      <c r="J184" s="61">
        <v>113.5</v>
      </c>
      <c r="K184" s="61">
        <v>114.4</v>
      </c>
      <c r="L184" s="63">
        <v>117.1</v>
      </c>
      <c r="M184" s="69"/>
      <c r="N184" s="69">
        <f t="shared" ref="N184:N189" si="27">H184/F184-1</f>
        <v>-1.3043478260869601E-2</v>
      </c>
      <c r="O184" s="69">
        <f t="shared" ref="O184:O189" si="28">I184/F184-1</f>
        <v>-1.3043478260869601E-2</v>
      </c>
      <c r="P184" s="70">
        <f t="shared" ref="P184:P189" si="29">(J184-F184)/F184</f>
        <v>-1.3043478260869565E-2</v>
      </c>
      <c r="Q184" s="24">
        <f t="shared" si="21"/>
        <v>-5.2173913043477771E-3</v>
      </c>
      <c r="R184" s="28">
        <f t="shared" si="22"/>
        <v>1.8260869565217341E-2</v>
      </c>
    </row>
    <row r="185" spans="1:23" ht="15.75">
      <c r="A185" s="33">
        <v>41179</v>
      </c>
      <c r="B185" s="34">
        <v>184</v>
      </c>
      <c r="C185" s="48" t="s">
        <v>96</v>
      </c>
      <c r="D185" s="71" t="s">
        <v>176</v>
      </c>
      <c r="E185" s="67">
        <v>0.85</v>
      </c>
      <c r="F185" s="59">
        <v>0.83</v>
      </c>
      <c r="G185" s="49">
        <v>0.77</v>
      </c>
      <c r="H185" s="49">
        <v>0.77</v>
      </c>
      <c r="I185" s="49">
        <v>0.71</v>
      </c>
      <c r="J185" s="67">
        <v>0.86</v>
      </c>
      <c r="K185" s="67">
        <v>0.82</v>
      </c>
      <c r="L185" s="66">
        <v>0.75</v>
      </c>
      <c r="M185" s="52"/>
      <c r="N185" s="52">
        <f t="shared" si="27"/>
        <v>-7.2289156626505924E-2</v>
      </c>
      <c r="O185" s="52">
        <f t="shared" si="28"/>
        <v>-0.14457831325301207</v>
      </c>
      <c r="P185" s="72">
        <f t="shared" si="29"/>
        <v>3.6144578313253045E-2</v>
      </c>
      <c r="Q185" s="73">
        <f t="shared" si="21"/>
        <v>-1.2048192771084348E-2</v>
      </c>
      <c r="R185" s="74">
        <f t="shared" si="22"/>
        <v>-9.6385542168674662E-2</v>
      </c>
    </row>
    <row r="186" spans="1:23" ht="15.75">
      <c r="A186" s="33">
        <v>41180</v>
      </c>
      <c r="B186" s="23">
        <v>185</v>
      </c>
      <c r="C186" s="48" t="s">
        <v>178</v>
      </c>
      <c r="D186" s="71" t="s">
        <v>176</v>
      </c>
      <c r="E186" s="67">
        <v>29.9</v>
      </c>
      <c r="F186" s="59">
        <v>30.27</v>
      </c>
      <c r="G186" s="49">
        <v>29.9</v>
      </c>
      <c r="H186" s="49">
        <v>29.75</v>
      </c>
      <c r="I186" s="49">
        <v>29.6</v>
      </c>
      <c r="J186" s="67">
        <v>29.99</v>
      </c>
      <c r="K186" s="67">
        <v>29.75</v>
      </c>
      <c r="L186" s="67">
        <v>30</v>
      </c>
      <c r="M186" s="52"/>
      <c r="N186" s="52">
        <f t="shared" si="27"/>
        <v>-1.71787248100429E-2</v>
      </c>
      <c r="O186" s="52">
        <f t="shared" si="28"/>
        <v>-2.2134126197555282E-2</v>
      </c>
      <c r="P186" s="72">
        <f t="shared" si="29"/>
        <v>-9.2500825900231638E-3</v>
      </c>
      <c r="Q186" s="73">
        <f t="shared" si="21"/>
        <v>-1.7178724810042931E-2</v>
      </c>
      <c r="R186" s="74">
        <f t="shared" si="22"/>
        <v>-8.9197224975222852E-3</v>
      </c>
    </row>
    <row r="187" spans="1:23" ht="15.75">
      <c r="A187" s="33">
        <v>41183</v>
      </c>
      <c r="B187" s="23">
        <v>186</v>
      </c>
      <c r="C187" s="68" t="s">
        <v>82</v>
      </c>
      <c r="D187" s="19" t="s">
        <v>40</v>
      </c>
      <c r="E187" s="61">
        <v>18.23</v>
      </c>
      <c r="F187" s="54">
        <v>18.07</v>
      </c>
      <c r="G187" s="38">
        <v>18.07</v>
      </c>
      <c r="H187" s="38">
        <v>18.059999999999999</v>
      </c>
      <c r="I187" s="38">
        <v>18.059999999999999</v>
      </c>
      <c r="J187" s="61">
        <v>18.309999999999999</v>
      </c>
      <c r="K187" s="61">
        <v>18.29</v>
      </c>
      <c r="L187" s="61">
        <v>24.32</v>
      </c>
      <c r="M187" s="69"/>
      <c r="N187" s="69">
        <f t="shared" si="27"/>
        <v>-5.5340343110132917E-4</v>
      </c>
      <c r="O187" s="69">
        <f t="shared" si="28"/>
        <v>-5.5340343110132917E-4</v>
      </c>
      <c r="P187" s="70">
        <f t="shared" si="29"/>
        <v>1.3281682346430462E-2</v>
      </c>
      <c r="Q187" s="24">
        <f t="shared" si="21"/>
        <v>1.2174875484227939E-2</v>
      </c>
      <c r="R187" s="28">
        <f t="shared" si="22"/>
        <v>0.34587714443829554</v>
      </c>
    </row>
    <row r="188" spans="1:23" ht="15.75">
      <c r="A188" s="33">
        <v>41184</v>
      </c>
      <c r="B188" s="23">
        <v>187</v>
      </c>
      <c r="C188" s="68" t="s">
        <v>126</v>
      </c>
      <c r="D188" s="19" t="s">
        <v>61</v>
      </c>
      <c r="E188" s="61">
        <v>152.5</v>
      </c>
      <c r="F188" s="54">
        <v>151.80000000000001</v>
      </c>
      <c r="G188" s="38">
        <v>151.1</v>
      </c>
      <c r="H188" s="38">
        <v>151.1</v>
      </c>
      <c r="I188" s="38">
        <v>151.1</v>
      </c>
      <c r="J188" s="61">
        <v>155.9</v>
      </c>
      <c r="K188" s="61">
        <v>153</v>
      </c>
      <c r="L188" s="61">
        <v>156.30000000000001</v>
      </c>
      <c r="M188" s="69"/>
      <c r="N188" s="69">
        <f t="shared" si="27"/>
        <v>-4.6113306982873414E-3</v>
      </c>
      <c r="O188" s="69">
        <f t="shared" si="28"/>
        <v>-4.6113306982873414E-3</v>
      </c>
      <c r="P188" s="70">
        <f t="shared" si="29"/>
        <v>2.7009222661396534E-2</v>
      </c>
      <c r="Q188" s="24">
        <f t="shared" si="21"/>
        <v>7.9051383399208735E-3</v>
      </c>
      <c r="R188" s="28">
        <f t="shared" si="22"/>
        <v>2.9644268774703556E-2</v>
      </c>
    </row>
    <row r="189" spans="1:23" ht="15.75">
      <c r="A189" s="33">
        <v>41185</v>
      </c>
      <c r="B189" s="23">
        <v>188</v>
      </c>
      <c r="C189" s="68" t="s">
        <v>179</v>
      </c>
      <c r="D189" s="19" t="s">
        <v>61</v>
      </c>
      <c r="E189" s="61">
        <v>91.2</v>
      </c>
      <c r="F189" s="54">
        <v>91.2</v>
      </c>
      <c r="G189" s="38">
        <v>89.05</v>
      </c>
      <c r="H189" s="38">
        <v>89.05</v>
      </c>
      <c r="I189" s="38">
        <v>87.5</v>
      </c>
      <c r="J189" s="61">
        <v>91.1</v>
      </c>
      <c r="K189" s="61">
        <v>93</v>
      </c>
      <c r="L189" s="61">
        <v>89.5</v>
      </c>
      <c r="M189" s="69"/>
      <c r="N189" s="69">
        <f t="shared" si="27"/>
        <v>-2.3574561403508887E-2</v>
      </c>
      <c r="O189" s="69">
        <f t="shared" si="28"/>
        <v>-4.0570175438596534E-2</v>
      </c>
      <c r="P189" s="70">
        <f t="shared" si="29"/>
        <v>-1.0964912280702688E-3</v>
      </c>
      <c r="Q189" s="24">
        <f t="shared" si="21"/>
        <v>1.9736842105263126E-2</v>
      </c>
      <c r="R189" s="28">
        <f t="shared" si="22"/>
        <v>-1.8640350877193013E-2</v>
      </c>
    </row>
    <row r="190" spans="1:23" ht="15.75">
      <c r="A190" s="33">
        <v>41186</v>
      </c>
      <c r="B190" s="23">
        <v>189</v>
      </c>
      <c r="C190" s="68" t="s">
        <v>180</v>
      </c>
      <c r="D190" s="19" t="s">
        <v>63</v>
      </c>
      <c r="E190" s="61">
        <v>9.59</v>
      </c>
      <c r="F190" s="54">
        <v>9.69</v>
      </c>
      <c r="G190" s="38">
        <v>9.41</v>
      </c>
      <c r="H190" s="38">
        <v>8.85</v>
      </c>
      <c r="I190" s="38">
        <v>8.6999999999999993</v>
      </c>
      <c r="J190" s="61">
        <v>9.65</v>
      </c>
      <c r="K190" s="61">
        <v>8.9700000000000006</v>
      </c>
      <c r="L190" s="61">
        <v>8.93</v>
      </c>
      <c r="M190" s="69"/>
      <c r="N190" s="69">
        <f t="shared" ref="N190:N195" si="30">H190/F190-1</f>
        <v>-8.6687306501547989E-2</v>
      </c>
      <c r="O190" s="69">
        <f t="shared" ref="O190:O195" si="31">I190/F190-1</f>
        <v>-0.10216718266253877</v>
      </c>
      <c r="P190" s="70">
        <f t="shared" ref="P190:P195" si="32">(J190-F190)/F190</f>
        <v>-4.127966976264102E-3</v>
      </c>
      <c r="Q190" s="24">
        <f t="shared" si="21"/>
        <v>-7.4303405572755304E-2</v>
      </c>
      <c r="R190" s="28">
        <f t="shared" si="22"/>
        <v>-7.8431372549019593E-2</v>
      </c>
    </row>
    <row r="191" spans="1:23" ht="15.75">
      <c r="A191" s="33">
        <v>41187</v>
      </c>
      <c r="B191" s="23">
        <v>190</v>
      </c>
      <c r="C191" s="68" t="s">
        <v>181</v>
      </c>
      <c r="D191" s="19" t="s">
        <v>61</v>
      </c>
      <c r="E191" s="61">
        <v>326</v>
      </c>
      <c r="F191" s="54">
        <v>325</v>
      </c>
      <c r="G191" s="38">
        <v>323.60000000000002</v>
      </c>
      <c r="H191" s="38">
        <v>316.10000000000002</v>
      </c>
      <c r="I191" s="38">
        <v>313</v>
      </c>
      <c r="J191" s="61">
        <v>324.2</v>
      </c>
      <c r="K191" s="61">
        <v>319.2</v>
      </c>
      <c r="L191" s="61">
        <v>316</v>
      </c>
      <c r="M191" s="69"/>
      <c r="N191" s="69">
        <f t="shared" si="30"/>
        <v>-2.7384615384615341E-2</v>
      </c>
      <c r="O191" s="69">
        <f t="shared" si="31"/>
        <v>-3.6923076923076947E-2</v>
      </c>
      <c r="P191" s="70">
        <f t="shared" si="32"/>
        <v>-2.4615384615384963E-3</v>
      </c>
      <c r="Q191" s="24">
        <f t="shared" si="21"/>
        <v>-1.784615384615388E-2</v>
      </c>
      <c r="R191" s="28">
        <f t="shared" si="22"/>
        <v>-2.7692307692307693E-2</v>
      </c>
    </row>
    <row r="192" spans="1:23" ht="15.75">
      <c r="A192" s="33">
        <v>41188</v>
      </c>
      <c r="B192" s="23">
        <v>191</v>
      </c>
      <c r="C192" s="68" t="s">
        <v>182</v>
      </c>
      <c r="D192" s="71" t="s">
        <v>176</v>
      </c>
      <c r="E192" s="61">
        <v>7</v>
      </c>
      <c r="F192" s="54">
        <v>7.13</v>
      </c>
      <c r="G192" s="38">
        <v>7.13</v>
      </c>
      <c r="H192" s="38">
        <v>6.66</v>
      </c>
      <c r="I192" s="38">
        <v>6.66</v>
      </c>
      <c r="J192" s="61">
        <v>7.13</v>
      </c>
      <c r="K192" s="61">
        <v>6.95</v>
      </c>
      <c r="L192" s="61">
        <v>7</v>
      </c>
      <c r="M192" s="69"/>
      <c r="N192" s="69">
        <f t="shared" si="30"/>
        <v>-6.5918653576437558E-2</v>
      </c>
      <c r="O192" s="69">
        <f t="shared" si="31"/>
        <v>-6.5918653576437558E-2</v>
      </c>
      <c r="P192" s="70">
        <f t="shared" si="32"/>
        <v>0</v>
      </c>
      <c r="Q192" s="24">
        <f t="shared" si="21"/>
        <v>-2.5245441795231378E-2</v>
      </c>
      <c r="R192" s="28">
        <f t="shared" si="22"/>
        <v>-1.8232819074333786E-2</v>
      </c>
    </row>
    <row r="193" spans="1:18" ht="15.75">
      <c r="A193" s="33">
        <v>41191</v>
      </c>
      <c r="B193" s="23">
        <v>192</v>
      </c>
      <c r="C193" s="68" t="s">
        <v>183</v>
      </c>
      <c r="D193" s="75" t="s">
        <v>32</v>
      </c>
      <c r="E193" s="61">
        <v>0.78</v>
      </c>
      <c r="F193" s="54">
        <v>0.81</v>
      </c>
      <c r="G193" s="38">
        <v>0.78</v>
      </c>
      <c r="H193" s="38">
        <v>0.78</v>
      </c>
      <c r="I193" s="38">
        <v>0.78</v>
      </c>
      <c r="J193" s="61">
        <v>0.78</v>
      </c>
      <c r="K193" s="61">
        <v>0.82</v>
      </c>
      <c r="L193" s="61">
        <v>0.84</v>
      </c>
      <c r="M193" s="69"/>
      <c r="N193" s="69">
        <f t="shared" si="30"/>
        <v>-3.703703703703709E-2</v>
      </c>
      <c r="O193" s="69">
        <f t="shared" si="31"/>
        <v>-3.703703703703709E-2</v>
      </c>
      <c r="P193" s="70">
        <f t="shared" si="32"/>
        <v>-3.703703703703707E-2</v>
      </c>
      <c r="Q193" s="24">
        <f t="shared" si="21"/>
        <v>1.2345679012345552E-2</v>
      </c>
      <c r="R193" s="28">
        <f t="shared" si="22"/>
        <v>3.7037037037036931E-2</v>
      </c>
    </row>
    <row r="194" spans="1:18" ht="15.75">
      <c r="A194" s="33">
        <v>41192</v>
      </c>
      <c r="B194" s="23">
        <v>193</v>
      </c>
      <c r="C194" s="68" t="s">
        <v>184</v>
      </c>
      <c r="D194" s="75" t="s">
        <v>14</v>
      </c>
      <c r="E194" s="61">
        <v>30.28</v>
      </c>
      <c r="F194" s="54">
        <v>30.28</v>
      </c>
      <c r="G194" s="38">
        <v>30</v>
      </c>
      <c r="H194" s="38">
        <v>29.07</v>
      </c>
      <c r="I194" s="38">
        <v>29.05</v>
      </c>
      <c r="J194" s="61">
        <v>30</v>
      </c>
      <c r="K194" s="61">
        <v>30</v>
      </c>
      <c r="L194" s="61">
        <v>30</v>
      </c>
      <c r="M194" s="69"/>
      <c r="N194" s="69">
        <f t="shared" si="30"/>
        <v>-3.9960369881109625E-2</v>
      </c>
      <c r="O194" s="69">
        <f t="shared" si="31"/>
        <v>-4.0620871862615648E-2</v>
      </c>
      <c r="P194" s="70">
        <f t="shared" si="32"/>
        <v>-9.2470277410832604E-3</v>
      </c>
      <c r="Q194" s="24">
        <f t="shared" ref="Q194:Q257" si="33">(K194-$F194)/$F194</f>
        <v>-9.2470277410832604E-3</v>
      </c>
      <c r="R194" s="28">
        <f t="shared" ref="R194:R257" si="34">(L194-$F194)/$F194</f>
        <v>-9.2470277410832604E-3</v>
      </c>
    </row>
    <row r="195" spans="1:18" ht="15.75">
      <c r="A195" s="33">
        <v>41193</v>
      </c>
      <c r="B195" s="23">
        <v>194</v>
      </c>
      <c r="C195" s="68" t="s">
        <v>83</v>
      </c>
      <c r="D195" s="75" t="s">
        <v>58</v>
      </c>
      <c r="E195" s="61">
        <v>34.5</v>
      </c>
      <c r="F195" s="54">
        <v>34.6</v>
      </c>
      <c r="G195" s="38">
        <v>34.21</v>
      </c>
      <c r="H195" s="38">
        <v>34.21</v>
      </c>
      <c r="I195" s="38">
        <v>34.21</v>
      </c>
      <c r="J195" s="61">
        <v>35.99</v>
      </c>
      <c r="K195" s="61">
        <v>37.07</v>
      </c>
      <c r="L195" s="61">
        <v>37.28</v>
      </c>
      <c r="M195" s="69"/>
      <c r="N195" s="69">
        <f t="shared" si="30"/>
        <v>-1.1271676300578015E-2</v>
      </c>
      <c r="O195" s="69">
        <f t="shared" si="31"/>
        <v>-1.1271676300578015E-2</v>
      </c>
      <c r="P195" s="70">
        <f t="shared" si="32"/>
        <v>4.0173410404624292E-2</v>
      </c>
      <c r="Q195" s="24">
        <f t="shared" si="33"/>
        <v>7.1387283236994184E-2</v>
      </c>
      <c r="R195" s="28">
        <f t="shared" si="34"/>
        <v>7.745664739884392E-2</v>
      </c>
    </row>
    <row r="196" spans="1:18" ht="15.75">
      <c r="A196" s="33">
        <v>41194</v>
      </c>
      <c r="B196" s="23">
        <v>195</v>
      </c>
      <c r="C196" s="68" t="s">
        <v>77</v>
      </c>
      <c r="D196" s="75" t="s">
        <v>32</v>
      </c>
      <c r="E196" s="61">
        <v>64.5</v>
      </c>
      <c r="F196" s="54">
        <v>63.25</v>
      </c>
      <c r="G196" s="38">
        <v>62.7</v>
      </c>
      <c r="H196" s="38">
        <v>62.7</v>
      </c>
      <c r="I196" s="38">
        <v>62.7</v>
      </c>
      <c r="J196" s="61">
        <v>63.65</v>
      </c>
      <c r="K196" s="61">
        <v>63.4</v>
      </c>
      <c r="L196" s="61">
        <v>65.2</v>
      </c>
      <c r="M196" s="69"/>
      <c r="N196" s="69">
        <f t="shared" ref="N196:N202" si="35">H196/F196-1</f>
        <v>-8.6956521739129933E-3</v>
      </c>
      <c r="O196" s="69">
        <f t="shared" ref="O196:O202" si="36">I196/F196-1</f>
        <v>-8.6956521739129933E-3</v>
      </c>
      <c r="P196" s="70">
        <f t="shared" ref="P196:P202" si="37">(J196-F196)/F196</f>
        <v>6.3241106719367363E-3</v>
      </c>
      <c r="Q196" s="24">
        <f t="shared" si="33"/>
        <v>2.3715415019762622E-3</v>
      </c>
      <c r="R196" s="28">
        <f t="shared" si="34"/>
        <v>3.0830039525691744E-2</v>
      </c>
    </row>
    <row r="197" spans="1:18" ht="15.75">
      <c r="A197" s="33">
        <v>41197</v>
      </c>
      <c r="B197" s="23">
        <v>196</v>
      </c>
      <c r="C197" s="68" t="s">
        <v>185</v>
      </c>
      <c r="D197" s="19" t="s">
        <v>40</v>
      </c>
      <c r="E197" s="61">
        <v>14.6</v>
      </c>
      <c r="F197" s="54">
        <v>14.65</v>
      </c>
      <c r="G197" s="38">
        <v>14.15</v>
      </c>
      <c r="H197" s="38">
        <v>14.15</v>
      </c>
      <c r="I197" s="38">
        <v>14.15</v>
      </c>
      <c r="J197" s="61">
        <v>14.35</v>
      </c>
      <c r="K197" s="61">
        <v>15.35</v>
      </c>
      <c r="L197" s="61">
        <v>14.8</v>
      </c>
      <c r="M197" s="69"/>
      <c r="N197" s="69">
        <f t="shared" si="35"/>
        <v>-3.4129692832764458E-2</v>
      </c>
      <c r="O197" s="69">
        <f t="shared" si="36"/>
        <v>-3.4129692832764458E-2</v>
      </c>
      <c r="P197" s="70">
        <f t="shared" si="37"/>
        <v>-2.0477815699658751E-2</v>
      </c>
      <c r="Q197" s="24">
        <f t="shared" si="33"/>
        <v>4.7781569965870255E-2</v>
      </c>
      <c r="R197" s="28">
        <f t="shared" si="34"/>
        <v>1.0238907849829375E-2</v>
      </c>
    </row>
    <row r="198" spans="1:18" ht="15.75">
      <c r="A198" s="33">
        <v>41198</v>
      </c>
      <c r="B198" s="23">
        <v>197</v>
      </c>
      <c r="C198" s="68" t="s">
        <v>16</v>
      </c>
      <c r="D198" s="75" t="s">
        <v>32</v>
      </c>
      <c r="E198" s="61">
        <v>18.149999999999999</v>
      </c>
      <c r="F198" s="54">
        <v>18.149999999999999</v>
      </c>
      <c r="G198" s="38">
        <v>17.95</v>
      </c>
      <c r="H198" s="38">
        <v>17.95</v>
      </c>
      <c r="I198" s="38">
        <v>17.95</v>
      </c>
      <c r="J198" s="61">
        <v>18.25</v>
      </c>
      <c r="K198" s="61">
        <v>19.079999999999998</v>
      </c>
      <c r="L198" s="61">
        <v>19.649999999999999</v>
      </c>
      <c r="M198" s="69"/>
      <c r="N198" s="69">
        <f t="shared" si="35"/>
        <v>-1.1019283746556474E-2</v>
      </c>
      <c r="O198" s="69">
        <f t="shared" si="36"/>
        <v>-1.1019283746556474E-2</v>
      </c>
      <c r="P198" s="70">
        <f t="shared" si="37"/>
        <v>5.509641873278316E-3</v>
      </c>
      <c r="Q198" s="24">
        <f t="shared" si="33"/>
        <v>5.1239669421487589E-2</v>
      </c>
      <c r="R198" s="28">
        <f t="shared" si="34"/>
        <v>8.2644628099173556E-2</v>
      </c>
    </row>
    <row r="199" spans="1:18" ht="15.75">
      <c r="A199" s="33">
        <v>41199</v>
      </c>
      <c r="B199" s="23">
        <v>198</v>
      </c>
      <c r="C199" s="68" t="s">
        <v>92</v>
      </c>
      <c r="D199" s="19" t="s">
        <v>61</v>
      </c>
      <c r="E199" s="61">
        <v>96.3</v>
      </c>
      <c r="F199" s="54">
        <v>95.3</v>
      </c>
      <c r="G199" s="38">
        <v>95.3</v>
      </c>
      <c r="H199" s="38">
        <v>95.3</v>
      </c>
      <c r="I199" s="38">
        <v>95.3</v>
      </c>
      <c r="J199" s="61">
        <v>97</v>
      </c>
      <c r="K199" s="61">
        <v>97</v>
      </c>
      <c r="L199" s="61">
        <v>97</v>
      </c>
      <c r="M199" s="69"/>
      <c r="N199" s="69">
        <f t="shared" si="35"/>
        <v>0</v>
      </c>
      <c r="O199" s="69">
        <f t="shared" si="36"/>
        <v>0</v>
      </c>
      <c r="P199" s="70">
        <f t="shared" si="37"/>
        <v>1.7838405036726158E-2</v>
      </c>
      <c r="Q199" s="24">
        <f t="shared" si="33"/>
        <v>1.7838405036726158E-2</v>
      </c>
      <c r="R199" s="28">
        <f t="shared" si="34"/>
        <v>1.7838405036726158E-2</v>
      </c>
    </row>
    <row r="200" spans="1:18" ht="15.75">
      <c r="A200" s="33">
        <v>41200</v>
      </c>
      <c r="B200" s="23">
        <v>199</v>
      </c>
      <c r="C200" s="68" t="s">
        <v>186</v>
      </c>
      <c r="D200" s="75" t="s">
        <v>32</v>
      </c>
      <c r="E200" s="61">
        <v>17.77</v>
      </c>
      <c r="F200" s="54">
        <v>17.98</v>
      </c>
      <c r="G200" s="38">
        <v>17.5</v>
      </c>
      <c r="H200" s="38">
        <v>17.5</v>
      </c>
      <c r="I200" s="38">
        <v>17.5</v>
      </c>
      <c r="J200" s="61">
        <v>17.82</v>
      </c>
      <c r="K200" s="61">
        <v>18.899999999999999</v>
      </c>
      <c r="L200" s="61">
        <v>18.399999999999999</v>
      </c>
      <c r="M200" s="69"/>
      <c r="N200" s="69">
        <f t="shared" si="35"/>
        <v>-2.6696329254727535E-2</v>
      </c>
      <c r="O200" s="69">
        <f t="shared" si="36"/>
        <v>-2.6696329254727535E-2</v>
      </c>
      <c r="P200" s="70">
        <f t="shared" si="37"/>
        <v>-8.8987764182424985E-3</v>
      </c>
      <c r="Q200" s="24">
        <f t="shared" si="33"/>
        <v>5.1167964404894226E-2</v>
      </c>
      <c r="R200" s="28">
        <f t="shared" si="34"/>
        <v>2.3359288097886437E-2</v>
      </c>
    </row>
    <row r="201" spans="1:18" ht="15.75">
      <c r="A201" s="33">
        <v>41201</v>
      </c>
      <c r="B201" s="23">
        <v>200</v>
      </c>
      <c r="C201" s="68" t="s">
        <v>187</v>
      </c>
      <c r="D201" s="75" t="s">
        <v>58</v>
      </c>
      <c r="E201" s="61">
        <v>2.39</v>
      </c>
      <c r="F201" s="54">
        <v>2.4</v>
      </c>
      <c r="G201" s="38">
        <v>2.35</v>
      </c>
      <c r="H201" s="38">
        <v>2.35</v>
      </c>
      <c r="I201" s="38">
        <v>2.35</v>
      </c>
      <c r="J201" s="61">
        <v>2.56</v>
      </c>
      <c r="K201" s="61">
        <v>2.56</v>
      </c>
      <c r="L201" s="61">
        <v>2.56</v>
      </c>
      <c r="M201" s="69"/>
      <c r="N201" s="69">
        <f t="shared" si="35"/>
        <v>-2.0833333333333259E-2</v>
      </c>
      <c r="O201" s="69">
        <f t="shared" si="36"/>
        <v>-2.0833333333333259E-2</v>
      </c>
      <c r="P201" s="70">
        <f t="shared" si="37"/>
        <v>6.6666666666666735E-2</v>
      </c>
      <c r="Q201" s="24">
        <f t="shared" si="33"/>
        <v>6.6666666666666735E-2</v>
      </c>
      <c r="R201" s="28">
        <f t="shared" si="34"/>
        <v>6.6666666666666735E-2</v>
      </c>
    </row>
    <row r="202" spans="1:18" ht="15.75">
      <c r="A202" s="33">
        <v>41204</v>
      </c>
      <c r="B202" s="23">
        <v>201</v>
      </c>
      <c r="C202" s="68" t="s">
        <v>188</v>
      </c>
      <c r="D202" s="75" t="s">
        <v>59</v>
      </c>
      <c r="E202" s="61">
        <v>8.52</v>
      </c>
      <c r="F202" s="54">
        <v>8.19</v>
      </c>
      <c r="G202" s="38">
        <v>8.4</v>
      </c>
      <c r="H202" s="38">
        <v>8.4</v>
      </c>
      <c r="I202" s="38">
        <v>8.2100000000000009</v>
      </c>
      <c r="J202" s="61">
        <v>8.65</v>
      </c>
      <c r="K202" s="61">
        <v>8.3800000000000008</v>
      </c>
      <c r="L202" s="61">
        <v>8.25</v>
      </c>
      <c r="M202" s="69"/>
      <c r="N202" s="69">
        <f t="shared" si="35"/>
        <v>2.5641025641025772E-2</v>
      </c>
      <c r="O202" s="69">
        <f t="shared" si="36"/>
        <v>2.4420024420026554E-3</v>
      </c>
      <c r="P202" s="70">
        <f t="shared" si="37"/>
        <v>5.6166056166056272E-2</v>
      </c>
      <c r="Q202" s="24">
        <f t="shared" si="33"/>
        <v>2.3199023199023356E-2</v>
      </c>
      <c r="R202" s="28">
        <f t="shared" si="34"/>
        <v>7.3260073260073876E-3</v>
      </c>
    </row>
    <row r="203" spans="1:18" ht="15.75">
      <c r="A203" s="33">
        <v>41205</v>
      </c>
      <c r="B203" s="23">
        <v>202</v>
      </c>
      <c r="C203" s="48" t="s">
        <v>189</v>
      </c>
      <c r="D203" s="19" t="s">
        <v>63</v>
      </c>
      <c r="E203" s="67">
        <v>124.3</v>
      </c>
      <c r="F203" s="59">
        <v>124.3</v>
      </c>
      <c r="G203" s="49">
        <v>123</v>
      </c>
      <c r="H203" s="49">
        <v>121</v>
      </c>
      <c r="I203" s="49">
        <v>121</v>
      </c>
      <c r="J203" s="67">
        <v>123.5</v>
      </c>
      <c r="K203" s="67">
        <v>121</v>
      </c>
      <c r="L203" s="67">
        <v>121.1</v>
      </c>
      <c r="M203" s="52"/>
      <c r="N203" s="52">
        <f t="shared" ref="N203:N208" si="38">H203/F203-1</f>
        <v>-2.6548672566371612E-2</v>
      </c>
      <c r="O203" s="52">
        <f t="shared" ref="O203:O208" si="39">I203/F203-1</f>
        <v>-2.6548672566371612E-2</v>
      </c>
      <c r="P203" s="72">
        <f t="shared" ref="P203:P208" si="40">(J203-F203)/F203</f>
        <v>-6.4360418342718998E-3</v>
      </c>
      <c r="Q203" s="73">
        <f t="shared" si="33"/>
        <v>-2.654867256637166E-2</v>
      </c>
      <c r="R203" s="74">
        <f t="shared" si="34"/>
        <v>-2.5744167337087714E-2</v>
      </c>
    </row>
    <row r="204" spans="1:18" ht="15.75">
      <c r="A204" s="33">
        <v>41206</v>
      </c>
      <c r="B204" s="23">
        <v>203</v>
      </c>
      <c r="C204" s="68" t="s">
        <v>190</v>
      </c>
      <c r="D204" s="75" t="s">
        <v>58</v>
      </c>
      <c r="E204" s="61">
        <v>0.92</v>
      </c>
      <c r="F204" s="54">
        <v>0.91</v>
      </c>
      <c r="G204" s="38">
        <v>0.89</v>
      </c>
      <c r="H204" s="38">
        <v>0.87</v>
      </c>
      <c r="I204" s="38">
        <v>0.87</v>
      </c>
      <c r="J204" s="61">
        <v>0.92</v>
      </c>
      <c r="K204" s="61">
        <v>0.93</v>
      </c>
      <c r="L204" s="61">
        <v>0.97</v>
      </c>
      <c r="M204" s="69"/>
      <c r="N204" s="69">
        <f t="shared" si="38"/>
        <v>-4.3956043956044022E-2</v>
      </c>
      <c r="O204" s="69">
        <f t="shared" si="39"/>
        <v>-4.3956043956044022E-2</v>
      </c>
      <c r="P204" s="70">
        <f t="shared" si="40"/>
        <v>1.0989010989010999E-2</v>
      </c>
      <c r="Q204" s="24">
        <f t="shared" si="33"/>
        <v>2.1978021978021997E-2</v>
      </c>
      <c r="R204" s="28">
        <f t="shared" si="34"/>
        <v>6.5934065934065866E-2</v>
      </c>
    </row>
    <row r="205" spans="1:18" ht="15.75">
      <c r="A205" s="33">
        <v>41207</v>
      </c>
      <c r="B205" s="23">
        <v>204</v>
      </c>
      <c r="C205" s="68" t="s">
        <v>191</v>
      </c>
      <c r="D205" s="75" t="s">
        <v>32</v>
      </c>
      <c r="E205" s="61">
        <v>2.09</v>
      </c>
      <c r="F205" s="54">
        <v>2.08</v>
      </c>
      <c r="G205" s="38">
        <v>2.04</v>
      </c>
      <c r="H205" s="38">
        <v>2.0299999999999998</v>
      </c>
      <c r="I205" s="38">
        <v>2.0299999999999998</v>
      </c>
      <c r="J205" s="61">
        <v>2.0699999999999998</v>
      </c>
      <c r="K205" s="61">
        <v>2.0299999999999998</v>
      </c>
      <c r="L205" s="61">
        <v>2.0699999999999998</v>
      </c>
      <c r="M205" s="69"/>
      <c r="N205" s="69">
        <f t="shared" si="38"/>
        <v>-2.4038461538461675E-2</v>
      </c>
      <c r="O205" s="69">
        <f t="shared" si="39"/>
        <v>-2.4038461538461675E-2</v>
      </c>
      <c r="P205" s="70">
        <f t="shared" si="40"/>
        <v>-4.807692307692419E-3</v>
      </c>
      <c r="Q205" s="24">
        <f t="shared" si="33"/>
        <v>-2.4038461538461665E-2</v>
      </c>
      <c r="R205" s="28">
        <f t="shared" si="34"/>
        <v>-4.807692307692419E-3</v>
      </c>
    </row>
    <row r="206" spans="1:18" ht="15.75">
      <c r="A206" s="33">
        <v>41208</v>
      </c>
      <c r="B206" s="23">
        <v>205</v>
      </c>
      <c r="C206" s="68" t="s">
        <v>192</v>
      </c>
      <c r="D206" s="75" t="s">
        <v>61</v>
      </c>
      <c r="E206" s="61">
        <v>128</v>
      </c>
      <c r="F206" s="54">
        <v>127.5</v>
      </c>
      <c r="G206" s="38">
        <v>126.7</v>
      </c>
      <c r="H206" s="38">
        <v>126.7</v>
      </c>
      <c r="I206" s="38">
        <v>126.7</v>
      </c>
      <c r="J206" s="61">
        <v>129.80000000000001</v>
      </c>
      <c r="K206" s="61">
        <v>128</v>
      </c>
      <c r="L206" s="61">
        <v>129.30000000000001</v>
      </c>
      <c r="M206" s="69"/>
      <c r="N206" s="69">
        <f t="shared" si="38"/>
        <v>-6.2745098039215241E-3</v>
      </c>
      <c r="O206" s="69">
        <f t="shared" si="39"/>
        <v>-6.2745098039215241E-3</v>
      </c>
      <c r="P206" s="70">
        <f t="shared" si="40"/>
        <v>1.80392156862746E-2</v>
      </c>
      <c r="Q206" s="24">
        <f t="shared" si="33"/>
        <v>3.9215686274509803E-3</v>
      </c>
      <c r="R206" s="28">
        <f t="shared" si="34"/>
        <v>1.4117647058823618E-2</v>
      </c>
    </row>
    <row r="207" spans="1:18" ht="15.75">
      <c r="A207" s="33">
        <v>41211</v>
      </c>
      <c r="B207" s="23">
        <v>206</v>
      </c>
      <c r="C207" s="68" t="s">
        <v>67</v>
      </c>
      <c r="D207" s="75" t="s">
        <v>58</v>
      </c>
      <c r="E207" s="61">
        <v>6.91</v>
      </c>
      <c r="F207" s="54">
        <v>6.92</v>
      </c>
      <c r="G207" s="38">
        <v>6.8</v>
      </c>
      <c r="H207" s="38">
        <v>6.8</v>
      </c>
      <c r="I207" s="38">
        <v>6.8</v>
      </c>
      <c r="J207" s="61">
        <v>6.69</v>
      </c>
      <c r="K207" s="61">
        <v>7</v>
      </c>
      <c r="L207" s="61">
        <v>6.95</v>
      </c>
      <c r="M207" s="69"/>
      <c r="N207" s="69">
        <f t="shared" si="38"/>
        <v>-1.7341040462427793E-2</v>
      </c>
      <c r="O207" s="69">
        <f t="shared" si="39"/>
        <v>-1.7341040462427793E-2</v>
      </c>
      <c r="P207" s="70">
        <f t="shared" si="40"/>
        <v>-3.3236994219653114E-2</v>
      </c>
      <c r="Q207" s="24">
        <f t="shared" si="33"/>
        <v>1.1560693641618507E-2</v>
      </c>
      <c r="R207" s="28">
        <f t="shared" si="34"/>
        <v>4.3352601156069724E-3</v>
      </c>
    </row>
    <row r="208" spans="1:18" ht="15.75">
      <c r="A208" s="33">
        <v>41212</v>
      </c>
      <c r="B208" s="23">
        <v>207</v>
      </c>
      <c r="C208" s="68" t="s">
        <v>193</v>
      </c>
      <c r="D208" s="75" t="s">
        <v>61</v>
      </c>
      <c r="E208" s="61">
        <v>4.67</v>
      </c>
      <c r="F208" s="54">
        <v>4.8</v>
      </c>
      <c r="G208" s="38">
        <v>4.8</v>
      </c>
      <c r="H208" s="38">
        <v>4.6100000000000003</v>
      </c>
      <c r="I208" s="38">
        <v>4.45</v>
      </c>
      <c r="J208" s="61">
        <v>4.6500000000000004</v>
      </c>
      <c r="K208" s="61">
        <v>4.6399999999999997</v>
      </c>
      <c r="L208" s="61">
        <v>4.5999999999999996</v>
      </c>
      <c r="M208" s="69"/>
      <c r="N208" s="69">
        <f t="shared" si="38"/>
        <v>-3.9583333333333193E-2</v>
      </c>
      <c r="O208" s="69">
        <f t="shared" si="39"/>
        <v>-7.291666666666663E-2</v>
      </c>
      <c r="P208" s="70">
        <f t="shared" si="40"/>
        <v>-3.1249999999999889E-2</v>
      </c>
      <c r="Q208" s="24">
        <f t="shared" si="33"/>
        <v>-3.3333333333333368E-2</v>
      </c>
      <c r="R208" s="28">
        <f t="shared" si="34"/>
        <v>-4.1666666666666706E-2</v>
      </c>
    </row>
    <row r="209" spans="1:23" ht="15.75">
      <c r="A209" s="33">
        <v>41213</v>
      </c>
      <c r="B209" s="23">
        <v>208</v>
      </c>
      <c r="C209" s="68" t="s">
        <v>81</v>
      </c>
      <c r="D209" s="19" t="s">
        <v>40</v>
      </c>
      <c r="E209" s="61">
        <v>4.6900000000000004</v>
      </c>
      <c r="F209" s="54">
        <v>4.75</v>
      </c>
      <c r="G209" s="38">
        <v>4.7</v>
      </c>
      <c r="H209" s="38">
        <v>4.7</v>
      </c>
      <c r="I209" s="38">
        <v>4.7</v>
      </c>
      <c r="J209" s="61">
        <v>4.74</v>
      </c>
      <c r="K209" s="61">
        <v>4.91</v>
      </c>
      <c r="L209" s="61">
        <v>4.71</v>
      </c>
      <c r="M209" s="69"/>
      <c r="N209" s="69">
        <f t="shared" ref="N209:N214" si="41">H209/F209-1</f>
        <v>-1.0526315789473606E-2</v>
      </c>
      <c r="O209" s="69">
        <f t="shared" ref="O209:O214" si="42">I209/F209-1</f>
        <v>-1.0526315789473606E-2</v>
      </c>
      <c r="P209" s="70">
        <f t="shared" ref="P209:P214" si="43">(J209-F209)/F209</f>
        <v>-2.1052631578946921E-3</v>
      </c>
      <c r="Q209" s="24">
        <f t="shared" si="33"/>
        <v>3.3684210526315816E-2</v>
      </c>
      <c r="R209" s="28">
        <f t="shared" si="34"/>
        <v>-8.4210526315789541E-3</v>
      </c>
    </row>
    <row r="210" spans="1:23" ht="15.75">
      <c r="A210" s="33">
        <v>41215</v>
      </c>
      <c r="B210" s="23">
        <v>209</v>
      </c>
      <c r="C210" s="68" t="s">
        <v>77</v>
      </c>
      <c r="D210" s="19" t="s">
        <v>63</v>
      </c>
      <c r="E210" s="61">
        <v>66.8</v>
      </c>
      <c r="F210" s="54">
        <v>66.8</v>
      </c>
      <c r="G210" s="38">
        <v>64.150000000000006</v>
      </c>
      <c r="H210" s="38">
        <v>62.5</v>
      </c>
      <c r="I210" s="38">
        <v>62.5</v>
      </c>
      <c r="J210" s="61">
        <v>64.3</v>
      </c>
      <c r="K210" s="61">
        <v>63</v>
      </c>
      <c r="L210" s="61">
        <v>64.349999999999994</v>
      </c>
      <c r="M210" s="69"/>
      <c r="N210" s="69">
        <f t="shared" si="41"/>
        <v>-6.437125748502992E-2</v>
      </c>
      <c r="O210" s="69">
        <f t="shared" si="42"/>
        <v>-6.437125748502992E-2</v>
      </c>
      <c r="P210" s="70">
        <f t="shared" si="43"/>
        <v>-3.7425149700598806E-2</v>
      </c>
      <c r="Q210" s="24">
        <f t="shared" si="33"/>
        <v>-5.6886227544910142E-2</v>
      </c>
      <c r="R210" s="28">
        <f t="shared" si="34"/>
        <v>-3.6676646706586873E-2</v>
      </c>
    </row>
    <row r="211" spans="1:23" ht="15.75">
      <c r="A211" s="33">
        <v>41218</v>
      </c>
      <c r="B211" s="23">
        <v>210</v>
      </c>
      <c r="C211" s="68" t="s">
        <v>194</v>
      </c>
      <c r="D211" s="19" t="s">
        <v>40</v>
      </c>
      <c r="E211" s="61">
        <v>1.46</v>
      </c>
      <c r="F211" s="54">
        <v>1.44</v>
      </c>
      <c r="G211" s="38">
        <v>1.43</v>
      </c>
      <c r="H211" s="38">
        <v>1.31</v>
      </c>
      <c r="I211" s="38">
        <v>1.27</v>
      </c>
      <c r="J211" s="61">
        <v>1.47</v>
      </c>
      <c r="K211" s="61">
        <v>1.33</v>
      </c>
      <c r="L211" s="61">
        <v>1.3</v>
      </c>
      <c r="M211" s="69"/>
      <c r="N211" s="69">
        <f t="shared" si="41"/>
        <v>-9.0277777777777679E-2</v>
      </c>
      <c r="O211" s="69">
        <f t="shared" si="42"/>
        <v>-0.11805555555555547</v>
      </c>
      <c r="P211" s="70">
        <f t="shared" si="43"/>
        <v>2.0833333333333353E-2</v>
      </c>
      <c r="Q211" s="24">
        <f t="shared" si="33"/>
        <v>-7.6388888888888812E-2</v>
      </c>
      <c r="R211" s="28">
        <f t="shared" si="34"/>
        <v>-9.7222222222222154E-2</v>
      </c>
    </row>
    <row r="212" spans="1:23" ht="15.75">
      <c r="A212" s="33">
        <v>41219</v>
      </c>
      <c r="B212" s="23">
        <v>211</v>
      </c>
      <c r="C212" s="68" t="s">
        <v>195</v>
      </c>
      <c r="D212" s="75" t="s">
        <v>32</v>
      </c>
      <c r="E212" s="61">
        <v>13.4</v>
      </c>
      <c r="F212" s="54">
        <v>13.47</v>
      </c>
      <c r="G212" s="38">
        <v>13.3</v>
      </c>
      <c r="H212" s="38">
        <v>12.75</v>
      </c>
      <c r="I212" s="38">
        <v>11.58</v>
      </c>
      <c r="J212" s="61">
        <v>13.48</v>
      </c>
      <c r="K212" s="61">
        <v>12.75</v>
      </c>
      <c r="L212" s="61">
        <v>11.6</v>
      </c>
      <c r="M212" s="69"/>
      <c r="N212" s="69">
        <f t="shared" si="41"/>
        <v>-5.3452115812917644E-2</v>
      </c>
      <c r="O212" s="69">
        <f t="shared" si="42"/>
        <v>-0.14031180400890875</v>
      </c>
      <c r="P212" s="70">
        <f t="shared" si="43"/>
        <v>7.423904974016174E-4</v>
      </c>
      <c r="Q212" s="24">
        <f t="shared" si="33"/>
        <v>-5.3452115812917637E-2</v>
      </c>
      <c r="R212" s="28">
        <f t="shared" si="34"/>
        <v>-0.13882702301410549</v>
      </c>
    </row>
    <row r="213" spans="1:23" ht="15.75">
      <c r="A213" s="33">
        <v>41220</v>
      </c>
      <c r="B213" s="23">
        <v>212</v>
      </c>
      <c r="C213" s="68" t="s">
        <v>48</v>
      </c>
      <c r="D213" s="19" t="s">
        <v>40</v>
      </c>
      <c r="E213" s="61">
        <v>3.9</v>
      </c>
      <c r="F213" s="54">
        <v>3.85</v>
      </c>
      <c r="G213" s="38">
        <v>3.81</v>
      </c>
      <c r="H213" s="38">
        <v>3.81</v>
      </c>
      <c r="I213" s="38">
        <v>3.72</v>
      </c>
      <c r="J213" s="61">
        <v>3.85</v>
      </c>
      <c r="K213" s="61">
        <v>3.86</v>
      </c>
      <c r="L213" s="61">
        <v>3.88</v>
      </c>
      <c r="M213" s="69"/>
      <c r="N213" s="69">
        <f t="shared" si="41"/>
        <v>-1.0389610389610393E-2</v>
      </c>
      <c r="O213" s="69">
        <f t="shared" si="42"/>
        <v>-3.3766233766233777E-2</v>
      </c>
      <c r="P213" s="70">
        <f t="shared" si="43"/>
        <v>0</v>
      </c>
      <c r="Q213" s="24">
        <f t="shared" si="33"/>
        <v>2.5974025974025419E-3</v>
      </c>
      <c r="R213" s="28">
        <f t="shared" si="34"/>
        <v>7.792207792207741E-3</v>
      </c>
    </row>
    <row r="214" spans="1:23" ht="15.75">
      <c r="A214" s="33">
        <v>41221</v>
      </c>
      <c r="B214" s="23">
        <v>213</v>
      </c>
      <c r="C214" s="68" t="s">
        <v>196</v>
      </c>
      <c r="D214" s="75" t="s">
        <v>32</v>
      </c>
      <c r="E214" s="61">
        <v>8</v>
      </c>
      <c r="F214" s="54">
        <v>7.89</v>
      </c>
      <c r="G214" s="38">
        <v>7.79</v>
      </c>
      <c r="H214" s="38">
        <v>7.3</v>
      </c>
      <c r="I214" s="38">
        <v>7.3</v>
      </c>
      <c r="J214" s="61">
        <v>7.98</v>
      </c>
      <c r="K214" s="61">
        <v>8.4700000000000006</v>
      </c>
      <c r="L214" s="61">
        <v>9</v>
      </c>
      <c r="M214" s="69"/>
      <c r="N214" s="69">
        <f t="shared" si="41"/>
        <v>-7.4778200253485361E-2</v>
      </c>
      <c r="O214" s="69">
        <f t="shared" si="42"/>
        <v>-7.4778200253485361E-2</v>
      </c>
      <c r="P214" s="70">
        <f t="shared" si="43"/>
        <v>1.1406844106463974E-2</v>
      </c>
      <c r="Q214" s="24">
        <f t="shared" si="33"/>
        <v>7.3510773130545118E-2</v>
      </c>
      <c r="R214" s="28">
        <f t="shared" si="34"/>
        <v>0.14068441064638787</v>
      </c>
    </row>
    <row r="215" spans="1:23" ht="15.75">
      <c r="A215" s="33">
        <v>41222</v>
      </c>
      <c r="B215" s="23">
        <v>214</v>
      </c>
      <c r="C215" s="68" t="s">
        <v>47</v>
      </c>
      <c r="D215" s="75" t="s">
        <v>32</v>
      </c>
      <c r="E215" s="61">
        <v>388</v>
      </c>
      <c r="F215" s="54">
        <v>386.2</v>
      </c>
      <c r="G215" s="38">
        <v>385</v>
      </c>
      <c r="H215" s="38">
        <v>385</v>
      </c>
      <c r="I215" s="38">
        <v>385</v>
      </c>
      <c r="J215" s="61">
        <v>387</v>
      </c>
      <c r="K215" s="61">
        <v>388</v>
      </c>
      <c r="L215" s="61">
        <v>388</v>
      </c>
      <c r="M215" s="69"/>
      <c r="N215" s="69">
        <f t="shared" ref="N215:N220" si="44">H215/F215-1</f>
        <v>-3.1071983428274663E-3</v>
      </c>
      <c r="O215" s="69">
        <f t="shared" ref="O215:O220" si="45">I215/F215-1</f>
        <v>-3.1071983428274663E-3</v>
      </c>
      <c r="P215" s="70">
        <f t="shared" ref="P215:P230" si="46">(J215-F215)/F215</f>
        <v>2.071465561885063E-3</v>
      </c>
      <c r="Q215" s="24">
        <f t="shared" si="33"/>
        <v>4.6607975142413556E-3</v>
      </c>
      <c r="R215" s="28">
        <f t="shared" si="34"/>
        <v>4.6607975142413556E-3</v>
      </c>
    </row>
    <row r="216" spans="1:23" ht="15.75">
      <c r="A216" s="33">
        <v>41225</v>
      </c>
      <c r="B216" s="23">
        <v>215</v>
      </c>
      <c r="C216" s="68" t="s">
        <v>116</v>
      </c>
      <c r="D216" s="75" t="s">
        <v>14</v>
      </c>
      <c r="E216" s="61">
        <v>7.92</v>
      </c>
      <c r="F216" s="54">
        <v>7.85</v>
      </c>
      <c r="G216" s="38">
        <v>7.8</v>
      </c>
      <c r="H216" s="38">
        <v>7.63</v>
      </c>
      <c r="I216" s="38">
        <v>7.63</v>
      </c>
      <c r="J216" s="61">
        <v>7.87</v>
      </c>
      <c r="K216" s="61">
        <v>7.8</v>
      </c>
      <c r="L216" s="61">
        <v>7.69</v>
      </c>
      <c r="M216" s="69"/>
      <c r="N216" s="69">
        <f t="shared" si="44"/>
        <v>-2.8025477707006363E-2</v>
      </c>
      <c r="O216" s="69">
        <f t="shared" si="45"/>
        <v>-2.8025477707006363E-2</v>
      </c>
      <c r="P216" s="70">
        <f t="shared" si="46"/>
        <v>2.5477707006370015E-3</v>
      </c>
      <c r="Q216" s="24">
        <f t="shared" si="33"/>
        <v>-6.3694267515923345E-3</v>
      </c>
      <c r="R216" s="28">
        <f t="shared" si="34"/>
        <v>-2.0382165605095447E-2</v>
      </c>
    </row>
    <row r="217" spans="1:23" ht="15.75">
      <c r="A217" s="33">
        <v>41226</v>
      </c>
      <c r="B217" s="23">
        <v>216</v>
      </c>
      <c r="C217" s="68" t="s">
        <v>103</v>
      </c>
      <c r="D217" s="19" t="s">
        <v>63</v>
      </c>
      <c r="E217" s="61">
        <v>2.85</v>
      </c>
      <c r="F217" s="54">
        <v>2.9</v>
      </c>
      <c r="G217" s="38">
        <v>2.85</v>
      </c>
      <c r="H217" s="38">
        <v>2.73</v>
      </c>
      <c r="I217" s="38">
        <v>2.63</v>
      </c>
      <c r="J217" s="61">
        <v>2.86</v>
      </c>
      <c r="K217" s="61">
        <v>2.84</v>
      </c>
      <c r="L217" s="61">
        <v>2.65</v>
      </c>
      <c r="M217" s="69"/>
      <c r="N217" s="69">
        <f t="shared" si="44"/>
        <v>-5.862068965517242E-2</v>
      </c>
      <c r="O217" s="69">
        <f t="shared" si="45"/>
        <v>-9.3103448275862033E-2</v>
      </c>
      <c r="P217" s="70">
        <f t="shared" si="46"/>
        <v>-1.3793103448275874E-2</v>
      </c>
      <c r="Q217" s="24">
        <f t="shared" si="33"/>
        <v>-2.0689655172413814E-2</v>
      </c>
      <c r="R217" s="28">
        <f t="shared" si="34"/>
        <v>-8.6206896551724144E-2</v>
      </c>
    </row>
    <row r="218" spans="1:23" ht="15.75">
      <c r="A218" s="33">
        <v>41227</v>
      </c>
      <c r="B218" s="23">
        <v>217</v>
      </c>
      <c r="C218" s="68" t="s">
        <v>201</v>
      </c>
      <c r="D218" s="75" t="s">
        <v>59</v>
      </c>
      <c r="E218" s="61">
        <v>4.5</v>
      </c>
      <c r="F218" s="54">
        <v>4.5</v>
      </c>
      <c r="G218" s="38">
        <v>4.4400000000000004</v>
      </c>
      <c r="H218" s="38">
        <v>4.4400000000000004</v>
      </c>
      <c r="I218" s="38">
        <v>4.4400000000000004</v>
      </c>
      <c r="J218" s="61">
        <v>4.55</v>
      </c>
      <c r="K218" s="61">
        <v>4.59</v>
      </c>
      <c r="L218" s="61">
        <v>4.91</v>
      </c>
      <c r="M218" s="69"/>
      <c r="N218" s="69">
        <f t="shared" si="44"/>
        <v>-1.3333333333333197E-2</v>
      </c>
      <c r="O218" s="69">
        <f t="shared" si="45"/>
        <v>-1.3333333333333197E-2</v>
      </c>
      <c r="P218" s="70">
        <f t="shared" si="46"/>
        <v>1.1111111111111072E-2</v>
      </c>
      <c r="Q218" s="24">
        <f t="shared" si="33"/>
        <v>1.9999999999999969E-2</v>
      </c>
      <c r="R218" s="28">
        <f t="shared" si="34"/>
        <v>9.1111111111111143E-2</v>
      </c>
    </row>
    <row r="219" spans="1:23" ht="15.75">
      <c r="A219" s="33">
        <v>41228</v>
      </c>
      <c r="B219" s="23">
        <v>218</v>
      </c>
      <c r="C219" s="68" t="s">
        <v>9</v>
      </c>
      <c r="D219" s="75" t="s">
        <v>59</v>
      </c>
      <c r="E219" s="61">
        <v>48.1</v>
      </c>
      <c r="F219" s="54">
        <v>48.22</v>
      </c>
      <c r="G219" s="38">
        <v>47.5</v>
      </c>
      <c r="H219" s="38">
        <v>47.5</v>
      </c>
      <c r="I219" s="38">
        <v>47.5</v>
      </c>
      <c r="J219" s="61">
        <v>47.95</v>
      </c>
      <c r="K219" s="61">
        <v>49.2</v>
      </c>
      <c r="L219" s="61">
        <v>49.5</v>
      </c>
      <c r="M219" s="69"/>
      <c r="N219" s="69">
        <f t="shared" si="44"/>
        <v>-1.4931563666528369E-2</v>
      </c>
      <c r="O219" s="69">
        <f t="shared" si="45"/>
        <v>-1.4931563666528369E-2</v>
      </c>
      <c r="P219" s="70">
        <f t="shared" si="46"/>
        <v>-5.5993363749480716E-3</v>
      </c>
      <c r="Q219" s="24">
        <f t="shared" si="33"/>
        <v>2.0323517212774866E-2</v>
      </c>
      <c r="R219" s="28">
        <f t="shared" si="34"/>
        <v>2.654500207382831E-2</v>
      </c>
    </row>
    <row r="220" spans="1:23" ht="15.75">
      <c r="A220" s="33">
        <v>41229</v>
      </c>
      <c r="B220" s="23">
        <v>219</v>
      </c>
      <c r="C220" s="68" t="s">
        <v>202</v>
      </c>
      <c r="D220" s="75" t="s">
        <v>14</v>
      </c>
      <c r="E220" s="61">
        <v>2.02</v>
      </c>
      <c r="F220" s="54">
        <v>2.0499999999999998</v>
      </c>
      <c r="G220" s="38">
        <v>1.96</v>
      </c>
      <c r="H220" s="38">
        <v>1.78</v>
      </c>
      <c r="I220" s="38">
        <v>1.78</v>
      </c>
      <c r="J220" s="61">
        <v>1.96</v>
      </c>
      <c r="K220" s="61">
        <v>1.81</v>
      </c>
      <c r="L220" s="61">
        <v>1.82</v>
      </c>
      <c r="M220" s="69"/>
      <c r="N220" s="69">
        <f t="shared" si="44"/>
        <v>-0.13170731707317063</v>
      </c>
      <c r="O220" s="69">
        <f t="shared" si="45"/>
        <v>-0.13170731707317063</v>
      </c>
      <c r="P220" s="70">
        <f t="shared" si="46"/>
        <v>-4.3902439024390179E-2</v>
      </c>
      <c r="Q220" s="24">
        <f t="shared" si="33"/>
        <v>-0.11707317073170721</v>
      </c>
      <c r="R220" s="28">
        <f t="shared" si="34"/>
        <v>-0.1121951219512194</v>
      </c>
    </row>
    <row r="221" spans="1:23" ht="15.75">
      <c r="A221" s="33">
        <v>41232</v>
      </c>
      <c r="B221" s="23">
        <v>220</v>
      </c>
      <c r="C221" s="68" t="s">
        <v>128</v>
      </c>
      <c r="D221" s="19" t="s">
        <v>40</v>
      </c>
      <c r="E221" s="61">
        <v>8.6199999999999992</v>
      </c>
      <c r="F221" s="54">
        <v>8.6199999999999992</v>
      </c>
      <c r="G221" s="38">
        <v>8.5500000000000007</v>
      </c>
      <c r="H221" s="38">
        <v>8.5500000000000007</v>
      </c>
      <c r="I221" s="38">
        <v>8.5500000000000007</v>
      </c>
      <c r="J221" s="61">
        <v>8.5500000000000007</v>
      </c>
      <c r="K221" s="61">
        <v>8.59</v>
      </c>
      <c r="L221" s="61">
        <v>8.44</v>
      </c>
      <c r="M221" s="69"/>
      <c r="N221" s="69">
        <f t="shared" ref="N221:N226" si="47">H221/F221-1</f>
        <v>-8.1206496519720117E-3</v>
      </c>
      <c r="O221" s="69">
        <f t="shared" ref="O221:O226" si="48">I221/F221-1</f>
        <v>-8.1206496519720117E-3</v>
      </c>
      <c r="P221" s="70">
        <f t="shared" si="46"/>
        <v>-8.1206496519719857E-3</v>
      </c>
      <c r="Q221" s="24">
        <f t="shared" si="33"/>
        <v>-3.480278422273708E-3</v>
      </c>
      <c r="R221" s="28">
        <f t="shared" si="34"/>
        <v>-2.0881670533642659E-2</v>
      </c>
    </row>
    <row r="222" spans="1:23" ht="15.75">
      <c r="A222" s="33">
        <v>41233</v>
      </c>
      <c r="B222" s="23">
        <v>221</v>
      </c>
      <c r="C222" s="68" t="s">
        <v>203</v>
      </c>
      <c r="D222" s="19" t="s">
        <v>40</v>
      </c>
      <c r="E222" s="61">
        <v>1.07</v>
      </c>
      <c r="F222" s="54">
        <v>1.1000000000000001</v>
      </c>
      <c r="G222" s="38">
        <v>1.07</v>
      </c>
      <c r="H222" s="38">
        <v>1.05</v>
      </c>
      <c r="I222" s="38">
        <v>1.02</v>
      </c>
      <c r="J222" s="61">
        <v>1.1000000000000001</v>
      </c>
      <c r="K222" s="61">
        <v>1.07</v>
      </c>
      <c r="L222" s="61">
        <v>1.05</v>
      </c>
      <c r="M222" s="69"/>
      <c r="N222" s="69">
        <f t="shared" si="47"/>
        <v>-4.5454545454545525E-2</v>
      </c>
      <c r="O222" s="69">
        <f t="shared" si="48"/>
        <v>-7.2727272727272751E-2</v>
      </c>
      <c r="P222" s="70">
        <f t="shared" si="46"/>
        <v>0</v>
      </c>
      <c r="Q222" s="24">
        <f t="shared" si="33"/>
        <v>-2.7272727272727296E-2</v>
      </c>
      <c r="R222" s="28">
        <f t="shared" si="34"/>
        <v>-4.5454545454545491E-2</v>
      </c>
    </row>
    <row r="223" spans="1:23" s="81" customFormat="1" ht="15.75">
      <c r="A223" s="33">
        <v>41234</v>
      </c>
      <c r="B223" s="82" t="s">
        <v>204</v>
      </c>
      <c r="C223" s="79" t="s">
        <v>41</v>
      </c>
      <c r="D223" s="75" t="s">
        <v>59</v>
      </c>
      <c r="E223" s="63">
        <v>110.6</v>
      </c>
      <c r="F223" s="57">
        <v>111.1</v>
      </c>
      <c r="G223" s="39">
        <v>107</v>
      </c>
      <c r="H223" s="39">
        <v>104.5</v>
      </c>
      <c r="I223" s="39">
        <v>104.5</v>
      </c>
      <c r="J223" s="63">
        <v>107</v>
      </c>
      <c r="K223" s="63">
        <v>108.1</v>
      </c>
      <c r="L223" s="63">
        <v>110.3</v>
      </c>
      <c r="M223" s="69"/>
      <c r="N223" s="69">
        <f t="shared" si="47"/>
        <v>-5.9405940594059348E-2</v>
      </c>
      <c r="O223" s="69">
        <f t="shared" si="48"/>
        <v>-5.9405940594059348E-2</v>
      </c>
      <c r="P223" s="70">
        <f t="shared" si="46"/>
        <v>-3.6903690369036853E-2</v>
      </c>
      <c r="Q223" s="24">
        <f t="shared" si="33"/>
        <v>-2.7002700270027005E-2</v>
      </c>
      <c r="R223" s="28">
        <f t="shared" si="34"/>
        <v>-7.2007200720071753E-3</v>
      </c>
      <c r="S223" s="80"/>
      <c r="T223" s="80"/>
      <c r="U223" s="80"/>
      <c r="V223" s="80"/>
      <c r="W223" s="80"/>
    </row>
    <row r="224" spans="1:23" ht="15.75">
      <c r="A224" s="33">
        <v>41235</v>
      </c>
      <c r="B224" s="23">
        <v>223</v>
      </c>
      <c r="C224" s="79" t="s">
        <v>205</v>
      </c>
      <c r="D224" s="75" t="s">
        <v>58</v>
      </c>
      <c r="E224" s="61">
        <v>56.9</v>
      </c>
      <c r="F224" s="54">
        <v>56.95</v>
      </c>
      <c r="G224" s="38">
        <v>56.2</v>
      </c>
      <c r="H224" s="38">
        <v>56.2</v>
      </c>
      <c r="I224" s="38">
        <v>56.2</v>
      </c>
      <c r="J224" s="61">
        <v>57.75</v>
      </c>
      <c r="K224" s="61">
        <v>59</v>
      </c>
      <c r="L224" s="61">
        <v>60</v>
      </c>
      <c r="M224" s="69"/>
      <c r="N224" s="69">
        <f t="shared" si="47"/>
        <v>-1.3169446883230851E-2</v>
      </c>
      <c r="O224" s="69">
        <f t="shared" si="48"/>
        <v>-1.3169446883230851E-2</v>
      </c>
      <c r="P224" s="70">
        <f t="shared" si="46"/>
        <v>1.4047410008779581E-2</v>
      </c>
      <c r="Q224" s="24">
        <f t="shared" si="33"/>
        <v>3.599648814749775E-2</v>
      </c>
      <c r="R224" s="28">
        <f t="shared" si="34"/>
        <v>5.355575065847229E-2</v>
      </c>
    </row>
    <row r="225" spans="1:18" ht="15.75">
      <c r="A225" s="33">
        <v>41236</v>
      </c>
      <c r="B225" s="82">
        <v>224</v>
      </c>
      <c r="C225" s="79" t="s">
        <v>206</v>
      </c>
      <c r="D225" s="75" t="s">
        <v>32</v>
      </c>
      <c r="E225" s="61">
        <v>11.09</v>
      </c>
      <c r="F225" s="54">
        <v>11.2</v>
      </c>
      <c r="G225" s="38">
        <v>10.92</v>
      </c>
      <c r="H225" s="38">
        <v>10.79</v>
      </c>
      <c r="I225" s="38">
        <v>10.3</v>
      </c>
      <c r="J225" s="61">
        <v>11.2</v>
      </c>
      <c r="K225" s="61">
        <v>10.8</v>
      </c>
      <c r="L225" s="61">
        <v>10.6</v>
      </c>
      <c r="M225" s="69"/>
      <c r="N225" s="69">
        <f t="shared" si="47"/>
        <v>-3.6607142857142838E-2</v>
      </c>
      <c r="O225" s="69">
        <f t="shared" si="48"/>
        <v>-8.0357142857142683E-2</v>
      </c>
      <c r="P225" s="70">
        <f t="shared" si="46"/>
        <v>0</v>
      </c>
      <c r="Q225" s="24">
        <f t="shared" si="33"/>
        <v>-3.5714285714285587E-2</v>
      </c>
      <c r="R225" s="28">
        <f t="shared" si="34"/>
        <v>-5.3571428571428541E-2</v>
      </c>
    </row>
    <row r="226" spans="1:18" ht="15.75">
      <c r="A226" s="33">
        <v>41239</v>
      </c>
      <c r="B226" s="23">
        <v>225</v>
      </c>
      <c r="C226" s="79" t="s">
        <v>207</v>
      </c>
      <c r="D226" s="75" t="s">
        <v>32</v>
      </c>
      <c r="E226" s="61">
        <v>5.29</v>
      </c>
      <c r="F226" s="54">
        <v>5.47</v>
      </c>
      <c r="G226" s="38">
        <v>5.25</v>
      </c>
      <c r="H226" s="38">
        <v>5.22</v>
      </c>
      <c r="I226" s="38">
        <v>5.21</v>
      </c>
      <c r="J226" s="61">
        <v>5.5</v>
      </c>
      <c r="K226" s="61">
        <v>5.4</v>
      </c>
      <c r="L226" s="61">
        <v>5.45</v>
      </c>
      <c r="M226" s="69"/>
      <c r="N226" s="69">
        <f t="shared" si="47"/>
        <v>-4.5703839122486323E-2</v>
      </c>
      <c r="O226" s="69">
        <f t="shared" si="48"/>
        <v>-4.7531992687385727E-2</v>
      </c>
      <c r="P226" s="70">
        <f t="shared" si="46"/>
        <v>5.4844606946984004E-3</v>
      </c>
      <c r="Q226" s="24">
        <f t="shared" si="33"/>
        <v>-1.279707495429605E-2</v>
      </c>
      <c r="R226" s="28">
        <f t="shared" si="34"/>
        <v>-3.6563071297988255E-3</v>
      </c>
    </row>
    <row r="227" spans="1:18" ht="15.75">
      <c r="A227" s="33">
        <v>41240</v>
      </c>
      <c r="B227" s="82">
        <v>226</v>
      </c>
      <c r="C227" s="79" t="s">
        <v>50</v>
      </c>
      <c r="D227" s="75" t="s">
        <v>32</v>
      </c>
      <c r="E227" s="61">
        <v>1.1599999999999999</v>
      </c>
      <c r="F227" s="54">
        <v>1.1599999999999999</v>
      </c>
      <c r="G227" s="38">
        <v>1.1599999999999999</v>
      </c>
      <c r="H227" s="38">
        <v>1.1499999999999999</v>
      </c>
      <c r="I227" s="38">
        <v>1.1499999999999999</v>
      </c>
      <c r="J227" s="61">
        <v>1.17</v>
      </c>
      <c r="K227" s="61">
        <v>1.21</v>
      </c>
      <c r="L227" s="61">
        <v>1.24</v>
      </c>
      <c r="M227" s="69"/>
      <c r="N227" s="69">
        <f t="shared" ref="N227:N232" si="49">H227/F227-1</f>
        <v>-8.6206896551723755E-3</v>
      </c>
      <c r="O227" s="69">
        <f t="shared" ref="O227:O232" si="50">I227/F227-1</f>
        <v>-8.6206896551723755E-3</v>
      </c>
      <c r="P227" s="70">
        <f t="shared" si="46"/>
        <v>8.6206896551724223E-3</v>
      </c>
      <c r="Q227" s="24">
        <f t="shared" si="33"/>
        <v>4.3103448275862113E-2</v>
      </c>
      <c r="R227" s="28">
        <f t="shared" si="34"/>
        <v>6.8965517241379379E-2</v>
      </c>
    </row>
    <row r="228" spans="1:18" customFormat="1" ht="15.75">
      <c r="A228" s="33">
        <v>41241</v>
      </c>
      <c r="B228" s="23">
        <v>227</v>
      </c>
      <c r="C228" s="83" t="s">
        <v>51</v>
      </c>
      <c r="D228" s="75" t="s">
        <v>32</v>
      </c>
      <c r="E228" s="61">
        <v>67.5</v>
      </c>
      <c r="F228" s="54">
        <v>67.5</v>
      </c>
      <c r="G228" s="38">
        <v>67.5</v>
      </c>
      <c r="H228" s="38">
        <v>67.5</v>
      </c>
      <c r="I228" s="38">
        <v>67.5</v>
      </c>
      <c r="J228" s="61">
        <v>69</v>
      </c>
      <c r="K228" s="61">
        <v>69.900000000000006</v>
      </c>
      <c r="L228" s="61">
        <v>74</v>
      </c>
      <c r="M228" s="69"/>
      <c r="N228" s="69">
        <f t="shared" si="49"/>
        <v>0</v>
      </c>
      <c r="O228" s="69">
        <f t="shared" si="50"/>
        <v>0</v>
      </c>
      <c r="P228" s="70">
        <f t="shared" si="46"/>
        <v>2.2222222222222223E-2</v>
      </c>
      <c r="Q228" s="24">
        <f t="shared" si="33"/>
        <v>3.5555555555555639E-2</v>
      </c>
      <c r="R228" s="24">
        <f t="shared" si="34"/>
        <v>9.6296296296296297E-2</v>
      </c>
    </row>
    <row r="229" spans="1:18" ht="15.75">
      <c r="A229" s="33">
        <v>41242</v>
      </c>
      <c r="B229" s="82">
        <v>228</v>
      </c>
      <c r="C229" s="83" t="s">
        <v>202</v>
      </c>
      <c r="D229" s="75" t="s">
        <v>58</v>
      </c>
      <c r="E229" s="61">
        <v>1.59</v>
      </c>
      <c r="F229" s="54">
        <v>1.58</v>
      </c>
      <c r="G229" s="38">
        <v>1.47</v>
      </c>
      <c r="H229" s="38">
        <v>1.42</v>
      </c>
      <c r="I229" s="38">
        <v>1.3</v>
      </c>
      <c r="J229" s="61">
        <v>1.47</v>
      </c>
      <c r="K229" s="61">
        <v>1.44</v>
      </c>
      <c r="L229" s="61">
        <v>1.31</v>
      </c>
      <c r="M229" s="69"/>
      <c r="N229" s="69">
        <f t="shared" si="49"/>
        <v>-0.10126582278481022</v>
      </c>
      <c r="O229" s="69">
        <f t="shared" si="50"/>
        <v>-0.17721518987341778</v>
      </c>
      <c r="P229" s="70">
        <f t="shared" si="46"/>
        <v>-6.9620253164557014E-2</v>
      </c>
      <c r="Q229" s="24">
        <f t="shared" si="33"/>
        <v>-8.860759493670893E-2</v>
      </c>
      <c r="R229" s="24">
        <f t="shared" si="34"/>
        <v>-0.17088607594936708</v>
      </c>
    </row>
    <row r="230" spans="1:18" ht="15.75">
      <c r="A230" s="33">
        <v>41243</v>
      </c>
      <c r="B230" s="23">
        <v>229</v>
      </c>
      <c r="C230" s="83" t="s">
        <v>97</v>
      </c>
      <c r="D230" s="75" t="s">
        <v>59</v>
      </c>
      <c r="E230" s="61">
        <v>4.8</v>
      </c>
      <c r="F230" s="54">
        <v>4.8499999999999996</v>
      </c>
      <c r="G230" s="38">
        <v>4.79</v>
      </c>
      <c r="H230" s="38">
        <v>4.43</v>
      </c>
      <c r="I230" s="38">
        <v>4.43</v>
      </c>
      <c r="J230" s="61">
        <v>4.8</v>
      </c>
      <c r="K230" s="61">
        <v>4.55</v>
      </c>
      <c r="L230" s="61">
        <v>4.84</v>
      </c>
      <c r="M230" s="69"/>
      <c r="N230" s="69">
        <f t="shared" si="49"/>
        <v>-8.6597938144329922E-2</v>
      </c>
      <c r="O230" s="69">
        <f t="shared" si="50"/>
        <v>-8.6597938144329922E-2</v>
      </c>
      <c r="P230" s="70">
        <f t="shared" si="46"/>
        <v>-1.0309278350515427E-2</v>
      </c>
      <c r="Q230" s="24">
        <f t="shared" si="33"/>
        <v>-6.1855670103092751E-2</v>
      </c>
      <c r="R230" s="24">
        <f t="shared" si="34"/>
        <v>-2.061855670103049E-3</v>
      </c>
    </row>
    <row r="231" spans="1:18" ht="15.75">
      <c r="A231" s="33">
        <v>41246</v>
      </c>
      <c r="B231" s="82">
        <v>230</v>
      </c>
      <c r="C231" s="83" t="s">
        <v>90</v>
      </c>
      <c r="D231" s="19" t="s">
        <v>63</v>
      </c>
      <c r="E231" s="61">
        <v>2.4500000000000002</v>
      </c>
      <c r="F231" s="54">
        <v>2.4500000000000002</v>
      </c>
      <c r="G231" s="38">
        <v>2.4500000000000002</v>
      </c>
      <c r="H231" s="38">
        <v>2.4500000000000002</v>
      </c>
      <c r="I231" s="38">
        <v>2.4500000000000002</v>
      </c>
      <c r="J231" s="61">
        <v>2.4900000000000002</v>
      </c>
      <c r="K231" s="61">
        <v>2.66</v>
      </c>
      <c r="L231" s="61">
        <v>2.61</v>
      </c>
      <c r="M231" s="69"/>
      <c r="N231" s="69">
        <f t="shared" si="49"/>
        <v>0</v>
      </c>
      <c r="O231" s="69">
        <f t="shared" si="50"/>
        <v>0</v>
      </c>
      <c r="P231" s="70">
        <f t="shared" ref="P231:P239" si="51">(J231-F231)/F231</f>
        <v>1.632653061224491E-2</v>
      </c>
      <c r="Q231" s="24">
        <f t="shared" si="33"/>
        <v>8.5714285714285687E-2</v>
      </c>
      <c r="R231" s="24">
        <f t="shared" si="34"/>
        <v>6.5306122448979459E-2</v>
      </c>
    </row>
    <row r="232" spans="1:18" ht="15.75">
      <c r="A232" s="33">
        <v>41247</v>
      </c>
      <c r="B232" s="23">
        <v>231</v>
      </c>
      <c r="C232" s="83" t="s">
        <v>67</v>
      </c>
      <c r="D232" s="19" t="s">
        <v>40</v>
      </c>
      <c r="E232" s="61">
        <v>8.51</v>
      </c>
      <c r="F232" s="54">
        <v>8.59</v>
      </c>
      <c r="G232" s="38">
        <v>8.35</v>
      </c>
      <c r="H232" s="38">
        <v>8.35</v>
      </c>
      <c r="I232" s="38">
        <v>8.35</v>
      </c>
      <c r="J232" s="61">
        <v>8.9499999999999993</v>
      </c>
      <c r="K232" s="61">
        <v>9</v>
      </c>
      <c r="L232" s="61">
        <v>9.9499999999999993</v>
      </c>
      <c r="M232" s="69"/>
      <c r="N232" s="69">
        <f t="shared" si="49"/>
        <v>-2.7939464493597188E-2</v>
      </c>
      <c r="O232" s="69">
        <f t="shared" si="50"/>
        <v>-2.7939464493597188E-2</v>
      </c>
      <c r="P232" s="70">
        <f t="shared" si="51"/>
        <v>4.190919674039574E-2</v>
      </c>
      <c r="Q232" s="24">
        <f t="shared" si="33"/>
        <v>4.7729918509895247E-2</v>
      </c>
      <c r="R232" s="24">
        <f t="shared" si="34"/>
        <v>0.15832363213038411</v>
      </c>
    </row>
    <row r="233" spans="1:18" ht="15.75">
      <c r="A233" s="33">
        <v>41248</v>
      </c>
      <c r="B233" s="23">
        <v>232</v>
      </c>
      <c r="C233" s="83" t="s">
        <v>208</v>
      </c>
      <c r="D233" s="19" t="s">
        <v>63</v>
      </c>
      <c r="E233" s="61">
        <v>14.07</v>
      </c>
      <c r="F233" s="54">
        <v>13.95</v>
      </c>
      <c r="G233" s="38">
        <v>13.76</v>
      </c>
      <c r="H233" s="38">
        <v>13.05</v>
      </c>
      <c r="I233" s="38">
        <v>13.05</v>
      </c>
      <c r="J233" s="61">
        <v>14</v>
      </c>
      <c r="K233" s="61">
        <v>13.5</v>
      </c>
      <c r="L233" s="61">
        <v>14.6</v>
      </c>
      <c r="M233" s="69"/>
      <c r="N233" s="69">
        <f>I233/F233-1</f>
        <v>-6.4516129032258007E-2</v>
      </c>
      <c r="O233" s="69" t="e">
        <f>#REF!/F233-1</f>
        <v>#REF!</v>
      </c>
      <c r="P233" s="70">
        <f t="shared" si="51"/>
        <v>3.5842293906810548E-3</v>
      </c>
      <c r="Q233" s="24">
        <f t="shared" si="33"/>
        <v>-3.2258064516128983E-2</v>
      </c>
      <c r="R233" s="24">
        <f t="shared" si="34"/>
        <v>4.6594982078853077E-2</v>
      </c>
    </row>
    <row r="234" spans="1:18" ht="15.75">
      <c r="A234" s="33">
        <v>41249</v>
      </c>
      <c r="B234" s="84">
        <v>233</v>
      </c>
      <c r="C234" s="83" t="s">
        <v>111</v>
      </c>
      <c r="D234" s="75" t="s">
        <v>32</v>
      </c>
      <c r="E234" s="61">
        <v>4.1100000000000003</v>
      </c>
      <c r="F234" s="54">
        <v>4.12</v>
      </c>
      <c r="G234" s="38">
        <v>4.0999999999999996</v>
      </c>
      <c r="H234" s="38">
        <v>4.09</v>
      </c>
      <c r="I234" s="38">
        <v>4.0599999999999996</v>
      </c>
      <c r="J234" s="61">
        <v>4.1500000000000004</v>
      </c>
      <c r="K234" s="61">
        <v>4.1100000000000003</v>
      </c>
      <c r="L234" s="61">
        <v>4.09</v>
      </c>
      <c r="M234" s="69"/>
      <c r="N234" s="69">
        <f t="shared" ref="N234:N239" si="52">H234/F234-1</f>
        <v>-7.2815533980583602E-3</v>
      </c>
      <c r="O234" s="69">
        <f t="shared" ref="O234:O239" si="53">I234/F234-1</f>
        <v>-1.4563106796116609E-2</v>
      </c>
      <c r="P234" s="70">
        <f t="shared" si="51"/>
        <v>7.2815533980583125E-3</v>
      </c>
      <c r="Q234" s="24">
        <f t="shared" si="33"/>
        <v>-2.4271844660193657E-3</v>
      </c>
      <c r="R234" s="24">
        <f t="shared" si="34"/>
        <v>-7.2815533980583125E-3</v>
      </c>
    </row>
    <row r="235" spans="1:18" ht="15.75">
      <c r="A235" s="33">
        <v>41250</v>
      </c>
      <c r="B235" s="84">
        <v>234</v>
      </c>
      <c r="C235" s="83" t="s">
        <v>191</v>
      </c>
      <c r="D235" s="19" t="s">
        <v>40</v>
      </c>
      <c r="E235" s="61">
        <v>2.4</v>
      </c>
      <c r="F235" s="54">
        <v>2.4</v>
      </c>
      <c r="G235" s="38">
        <v>2.34</v>
      </c>
      <c r="H235" s="38">
        <v>2.33</v>
      </c>
      <c r="I235" s="38">
        <v>2.33</v>
      </c>
      <c r="J235" s="61">
        <v>2.35</v>
      </c>
      <c r="K235" s="61">
        <v>2.4300000000000002</v>
      </c>
      <c r="L235" s="61">
        <v>2.42</v>
      </c>
      <c r="M235" s="69"/>
      <c r="N235" s="69">
        <f t="shared" si="52"/>
        <v>-2.9166666666666563E-2</v>
      </c>
      <c r="O235" s="69">
        <f t="shared" si="53"/>
        <v>-2.9166666666666563E-2</v>
      </c>
      <c r="P235" s="70">
        <f t="shared" si="51"/>
        <v>-2.0833333333333259E-2</v>
      </c>
      <c r="Q235" s="24">
        <f t="shared" si="33"/>
        <v>1.2500000000000105E-2</v>
      </c>
      <c r="R235" s="24">
        <f t="shared" si="34"/>
        <v>8.3333333333333419E-3</v>
      </c>
    </row>
    <row r="236" spans="1:18" ht="15.75">
      <c r="A236" s="33">
        <v>41254</v>
      </c>
      <c r="B236" s="84">
        <v>235</v>
      </c>
      <c r="C236" s="83" t="s">
        <v>41</v>
      </c>
      <c r="D236" s="75" t="s">
        <v>209</v>
      </c>
      <c r="E236" s="61">
        <v>104.9</v>
      </c>
      <c r="F236" s="54">
        <v>105.5</v>
      </c>
      <c r="G236" s="38">
        <v>104.6</v>
      </c>
      <c r="H236" s="38">
        <v>103.7</v>
      </c>
      <c r="I236" s="38">
        <v>103.7</v>
      </c>
      <c r="J236" s="61">
        <v>105.5</v>
      </c>
      <c r="K236" s="61">
        <v>105.5</v>
      </c>
      <c r="L236" s="61">
        <v>107.3</v>
      </c>
      <c r="M236" s="69"/>
      <c r="N236" s="69">
        <f t="shared" si="52"/>
        <v>-1.7061611374407537E-2</v>
      </c>
      <c r="O236" s="69">
        <f t="shared" si="53"/>
        <v>-1.7061611374407537E-2</v>
      </c>
      <c r="P236" s="70">
        <f t="shared" si="51"/>
        <v>0</v>
      </c>
      <c r="Q236" s="24">
        <f t="shared" si="33"/>
        <v>0</v>
      </c>
      <c r="R236" s="24">
        <f t="shared" si="34"/>
        <v>1.7061611374407554E-2</v>
      </c>
    </row>
    <row r="237" spans="1:18" ht="15.75">
      <c r="A237" s="33">
        <v>41261</v>
      </c>
      <c r="B237" s="84">
        <v>236</v>
      </c>
      <c r="C237" s="83" t="s">
        <v>210</v>
      </c>
      <c r="D237" s="75" t="s">
        <v>14</v>
      </c>
      <c r="E237" s="61">
        <v>16</v>
      </c>
      <c r="F237" s="54">
        <v>16.149999999999999</v>
      </c>
      <c r="G237" s="38">
        <v>16</v>
      </c>
      <c r="H237" s="38">
        <v>14.7</v>
      </c>
      <c r="I237" s="38">
        <v>14.7</v>
      </c>
      <c r="J237" s="61">
        <v>16.100000000000001</v>
      </c>
      <c r="K237" s="61">
        <v>15.39</v>
      </c>
      <c r="L237" s="61">
        <v>16.14</v>
      </c>
      <c r="M237" s="69"/>
      <c r="N237" s="69">
        <f t="shared" si="52"/>
        <v>-8.9783281733746056E-2</v>
      </c>
      <c r="O237" s="69">
        <f t="shared" si="53"/>
        <v>-8.9783281733746056E-2</v>
      </c>
      <c r="P237" s="70">
        <f t="shared" si="51"/>
        <v>-3.0959752321979665E-3</v>
      </c>
      <c r="Q237" s="24">
        <f t="shared" si="33"/>
        <v>-4.7058823529411646E-2</v>
      </c>
      <c r="R237" s="24">
        <f t="shared" si="34"/>
        <v>-6.1919504643950535E-4</v>
      </c>
    </row>
    <row r="238" spans="1:18" ht="15.75">
      <c r="A238" s="33">
        <v>41262</v>
      </c>
      <c r="B238" s="84">
        <v>237</v>
      </c>
      <c r="C238" s="83" t="s">
        <v>211</v>
      </c>
      <c r="D238" s="75" t="s">
        <v>59</v>
      </c>
      <c r="E238" s="61">
        <v>29.2</v>
      </c>
      <c r="F238" s="54">
        <v>29.25</v>
      </c>
      <c r="G238" s="38">
        <v>28.82</v>
      </c>
      <c r="H238" s="38">
        <v>28.82</v>
      </c>
      <c r="I238" s="38">
        <v>28.82</v>
      </c>
      <c r="J238" s="61">
        <v>28.89</v>
      </c>
      <c r="K238" s="61">
        <v>30.6</v>
      </c>
      <c r="L238" s="61">
        <v>30.55</v>
      </c>
      <c r="M238" s="69"/>
      <c r="N238" s="69">
        <f t="shared" si="52"/>
        <v>-1.4700854700854693E-2</v>
      </c>
      <c r="O238" s="69">
        <f t="shared" si="53"/>
        <v>-1.4700854700854693E-2</v>
      </c>
      <c r="P238" s="70">
        <f t="shared" si="51"/>
        <v>-1.2307692307692289E-2</v>
      </c>
      <c r="Q238" s="24">
        <f t="shared" si="33"/>
        <v>4.6153846153846205E-2</v>
      </c>
      <c r="R238" s="24">
        <f t="shared" si="34"/>
        <v>4.4444444444444467E-2</v>
      </c>
    </row>
    <row r="239" spans="1:18" ht="15.75">
      <c r="A239" s="33">
        <v>41263</v>
      </c>
      <c r="B239" s="84">
        <v>238</v>
      </c>
      <c r="C239" s="83" t="s">
        <v>152</v>
      </c>
      <c r="D239" s="19" t="s">
        <v>40</v>
      </c>
      <c r="E239" s="61">
        <v>38</v>
      </c>
      <c r="F239" s="54">
        <v>37.85</v>
      </c>
      <c r="G239" s="38">
        <v>37.83</v>
      </c>
      <c r="H239" s="38">
        <v>37.21</v>
      </c>
      <c r="I239" s="38">
        <v>37.21</v>
      </c>
      <c r="J239" s="61">
        <v>37.9</v>
      </c>
      <c r="K239" s="61">
        <v>38.869999999999997</v>
      </c>
      <c r="L239" s="61">
        <v>39.01</v>
      </c>
      <c r="M239" s="69"/>
      <c r="N239" s="69">
        <f t="shared" si="52"/>
        <v>-1.6908850726552238E-2</v>
      </c>
      <c r="O239" s="69">
        <f t="shared" si="53"/>
        <v>-1.6908850726552238E-2</v>
      </c>
      <c r="P239" s="70">
        <f t="shared" si="51"/>
        <v>1.3210039630118138E-3</v>
      </c>
      <c r="Q239" s="24">
        <f t="shared" si="33"/>
        <v>2.6948480845442432E-2</v>
      </c>
      <c r="R239" s="24">
        <f t="shared" si="34"/>
        <v>3.0647291941875734E-2</v>
      </c>
    </row>
    <row r="240" spans="1:18" ht="15.75">
      <c r="A240" s="33">
        <v>41264</v>
      </c>
      <c r="B240" s="84">
        <v>239</v>
      </c>
      <c r="C240" s="83" t="s">
        <v>212</v>
      </c>
      <c r="D240" s="19" t="s">
        <v>40</v>
      </c>
      <c r="E240" s="61">
        <v>5.92</v>
      </c>
      <c r="F240" s="54">
        <v>5.86</v>
      </c>
      <c r="G240" s="38">
        <v>5.86</v>
      </c>
      <c r="H240" s="38">
        <v>5.86</v>
      </c>
      <c r="I240" s="38">
        <v>5.86</v>
      </c>
      <c r="J240" s="61">
        <v>6</v>
      </c>
      <c r="K240" s="61">
        <v>6.05</v>
      </c>
      <c r="L240" s="61">
        <v>6.02</v>
      </c>
      <c r="M240" s="69"/>
      <c r="N240" s="69">
        <f t="shared" ref="N240:N245" si="54">H240/F240-1</f>
        <v>0</v>
      </c>
      <c r="O240" s="69">
        <f t="shared" ref="O240:O245" si="55">I240/F240-1</f>
        <v>0</v>
      </c>
      <c r="P240" s="70">
        <f>(J240-F240)/F240</f>
        <v>2.3890784982935096E-2</v>
      </c>
      <c r="Q240" s="24">
        <f t="shared" si="33"/>
        <v>3.2423208191126193E-2</v>
      </c>
      <c r="R240" s="24">
        <f t="shared" si="34"/>
        <v>2.7303754266211476E-2</v>
      </c>
    </row>
    <row r="241" spans="1:18" ht="15.75">
      <c r="A241" s="33">
        <v>41270</v>
      </c>
      <c r="B241" s="84">
        <v>240</v>
      </c>
      <c r="C241" s="83" t="s">
        <v>101</v>
      </c>
      <c r="D241" s="75" t="s">
        <v>32</v>
      </c>
      <c r="E241" s="61">
        <v>13.07</v>
      </c>
      <c r="F241" s="54">
        <v>13.15</v>
      </c>
      <c r="G241" s="38">
        <v>12.9</v>
      </c>
      <c r="H241" s="38">
        <v>12.34</v>
      </c>
      <c r="I241" s="38">
        <v>12.34</v>
      </c>
      <c r="J241" s="61">
        <v>12.83</v>
      </c>
      <c r="K241" s="61">
        <v>12.35</v>
      </c>
      <c r="L241" s="61">
        <v>12.44</v>
      </c>
      <c r="M241" s="69"/>
      <c r="N241" s="69">
        <f t="shared" si="54"/>
        <v>-6.1596958174904959E-2</v>
      </c>
      <c r="O241" s="69">
        <f t="shared" si="55"/>
        <v>-6.1596958174904959E-2</v>
      </c>
      <c r="P241" s="70">
        <f>(J241-F241)/F241</f>
        <v>-2.4334600760456293E-2</v>
      </c>
      <c r="Q241" s="24">
        <f t="shared" si="33"/>
        <v>-6.083650190114074E-2</v>
      </c>
      <c r="R241" s="24">
        <f t="shared" si="34"/>
        <v>-5.3992395437262419E-2</v>
      </c>
    </row>
    <row r="242" spans="1:18" ht="15.75">
      <c r="A242" s="33">
        <v>41276</v>
      </c>
      <c r="B242" s="84">
        <v>241</v>
      </c>
      <c r="C242" s="83" t="s">
        <v>131</v>
      </c>
      <c r="D242" s="19" t="s">
        <v>63</v>
      </c>
      <c r="E242" s="61">
        <v>8.39</v>
      </c>
      <c r="F242" s="54">
        <v>8.39</v>
      </c>
      <c r="G242" s="38">
        <v>8.32</v>
      </c>
      <c r="H242" s="38">
        <v>7.95</v>
      </c>
      <c r="I242" s="38">
        <v>7.95</v>
      </c>
      <c r="J242" s="61">
        <v>8.4</v>
      </c>
      <c r="K242" s="61">
        <v>8</v>
      </c>
      <c r="L242" s="61">
        <v>8.5</v>
      </c>
      <c r="M242" s="69"/>
      <c r="N242" s="69">
        <f t="shared" si="54"/>
        <v>-5.2443384982121644E-2</v>
      </c>
      <c r="O242" s="69">
        <f t="shared" si="55"/>
        <v>-5.2443384982121644E-2</v>
      </c>
      <c r="P242" s="70">
        <f t="shared" ref="P242:P245" si="56">(J242-F242)/F242</f>
        <v>1.1918951132300103E-3</v>
      </c>
      <c r="Q242" s="24">
        <f t="shared" si="33"/>
        <v>-4.6483909415971462E-2</v>
      </c>
      <c r="R242" s="24">
        <f t="shared" si="34"/>
        <v>1.3110846245530324E-2</v>
      </c>
    </row>
    <row r="243" spans="1:18" ht="15.75">
      <c r="A243" s="33">
        <v>41277</v>
      </c>
      <c r="B243" s="84">
        <v>242</v>
      </c>
      <c r="C243" s="83" t="s">
        <v>44</v>
      </c>
      <c r="D243" s="19" t="s">
        <v>63</v>
      </c>
      <c r="E243" s="61">
        <v>3.5</v>
      </c>
      <c r="F243" s="54">
        <v>3.51</v>
      </c>
      <c r="G243" s="38">
        <v>3.43</v>
      </c>
      <c r="H243" s="38">
        <v>3.41</v>
      </c>
      <c r="I243" s="38">
        <v>3.32</v>
      </c>
      <c r="J243" s="61">
        <v>3.55</v>
      </c>
      <c r="K243" s="61">
        <v>3.43</v>
      </c>
      <c r="L243" s="61">
        <v>3.42</v>
      </c>
      <c r="M243" s="69"/>
      <c r="N243" s="69">
        <f t="shared" si="54"/>
        <v>-2.8490028490028352E-2</v>
      </c>
      <c r="O243" s="69">
        <f t="shared" si="55"/>
        <v>-5.4131054131054124E-2</v>
      </c>
      <c r="P243" s="70">
        <f t="shared" si="56"/>
        <v>1.1396011396011407E-2</v>
      </c>
      <c r="Q243" s="24">
        <f t="shared" si="33"/>
        <v>-2.2792022792022686E-2</v>
      </c>
      <c r="R243" s="24">
        <f t="shared" si="34"/>
        <v>-2.5641025641025602E-2</v>
      </c>
    </row>
    <row r="244" spans="1:18" ht="15.75">
      <c r="A244" s="33">
        <v>41278</v>
      </c>
      <c r="B244" s="84">
        <v>243</v>
      </c>
      <c r="C244" s="83" t="s">
        <v>213</v>
      </c>
      <c r="D244" s="19" t="s">
        <v>63</v>
      </c>
      <c r="E244" s="61">
        <v>0.83</v>
      </c>
      <c r="F244" s="54">
        <v>0.84</v>
      </c>
      <c r="G244" s="38">
        <v>0.82</v>
      </c>
      <c r="H244" s="38">
        <v>0.82</v>
      </c>
      <c r="I244" s="38">
        <v>0.74</v>
      </c>
      <c r="J244" s="61">
        <v>0.82</v>
      </c>
      <c r="K244" s="61">
        <v>0.83</v>
      </c>
      <c r="L244" s="61">
        <v>0.78</v>
      </c>
      <c r="M244" s="69"/>
      <c r="N244" s="69">
        <f t="shared" si="54"/>
        <v>-2.3809523809523836E-2</v>
      </c>
      <c r="O244" s="69">
        <f t="shared" si="55"/>
        <v>-0.11904761904761907</v>
      </c>
      <c r="P244" s="70">
        <f t="shared" si="56"/>
        <v>-2.3809523809523832E-2</v>
      </c>
      <c r="Q244" s="24">
        <f t="shared" si="33"/>
        <v>-1.1904761904761916E-2</v>
      </c>
      <c r="R244" s="24">
        <f t="shared" si="34"/>
        <v>-7.1428571428571369E-2</v>
      </c>
    </row>
    <row r="245" spans="1:18" ht="15.75">
      <c r="A245" s="33">
        <v>41281</v>
      </c>
      <c r="B245" s="84">
        <v>244</v>
      </c>
      <c r="C245" s="83" t="s">
        <v>135</v>
      </c>
      <c r="D245" s="75" t="s">
        <v>58</v>
      </c>
      <c r="E245" s="61">
        <v>2.19</v>
      </c>
      <c r="F245" s="54">
        <v>2.21</v>
      </c>
      <c r="G245" s="38">
        <v>2.17</v>
      </c>
      <c r="H245" s="38">
        <v>2.0699999999999998</v>
      </c>
      <c r="I245" s="38">
        <v>2.0299999999999998</v>
      </c>
      <c r="J245" s="61">
        <v>2.19</v>
      </c>
      <c r="K245" s="61">
        <v>2.08</v>
      </c>
      <c r="L245" s="61">
        <v>2.1</v>
      </c>
      <c r="M245" s="69"/>
      <c r="N245" s="69">
        <f t="shared" si="54"/>
        <v>-6.3348416289592868E-2</v>
      </c>
      <c r="O245" s="69">
        <f t="shared" si="55"/>
        <v>-8.1447963800905021E-2</v>
      </c>
      <c r="P245" s="70">
        <f t="shared" si="56"/>
        <v>-9.0497737556561163E-3</v>
      </c>
      <c r="Q245" s="24">
        <f t="shared" si="33"/>
        <v>-5.8823529411764656E-2</v>
      </c>
      <c r="R245" s="24">
        <f t="shared" si="34"/>
        <v>-4.9773755656108538E-2</v>
      </c>
    </row>
    <row r="246" spans="1:18" ht="15.75">
      <c r="A246" s="33">
        <v>41282</v>
      </c>
      <c r="B246" s="84">
        <v>245</v>
      </c>
      <c r="C246" s="83" t="s">
        <v>26</v>
      </c>
      <c r="D246" s="75" t="s">
        <v>61</v>
      </c>
      <c r="E246" s="61">
        <v>4.21</v>
      </c>
      <c r="F246" s="54">
        <v>4.25</v>
      </c>
      <c r="G246" s="38">
        <v>4.03</v>
      </c>
      <c r="H246" s="38">
        <v>4.03</v>
      </c>
      <c r="I246" s="38">
        <v>4.03</v>
      </c>
      <c r="J246" s="61">
        <v>4.21</v>
      </c>
      <c r="K246" s="61">
        <v>4.99</v>
      </c>
      <c r="L246" s="61">
        <v>4.84</v>
      </c>
      <c r="M246" s="69"/>
      <c r="N246" s="69">
        <f t="shared" ref="N246:N251" si="57">H246/F246-1</f>
        <v>-5.1764705882352935E-2</v>
      </c>
      <c r="O246" s="69">
        <f t="shared" ref="O246:O251" si="58">I246/F246-1</f>
        <v>-5.1764705882352935E-2</v>
      </c>
      <c r="P246" s="70">
        <f t="shared" ref="P246:P257" si="59">(J246-F246)/F246</f>
        <v>-9.4117647058823608E-3</v>
      </c>
      <c r="Q246" s="24">
        <f t="shared" si="33"/>
        <v>0.17411764705882357</v>
      </c>
      <c r="R246" s="24">
        <f t="shared" si="34"/>
        <v>0.13882352941176468</v>
      </c>
    </row>
    <row r="247" spans="1:18" ht="15.75">
      <c r="A247" s="33">
        <v>41283</v>
      </c>
      <c r="B247" s="84">
        <v>246</v>
      </c>
      <c r="C247" s="83" t="s">
        <v>110</v>
      </c>
      <c r="D247" s="75" t="s">
        <v>32</v>
      </c>
      <c r="E247" s="67">
        <v>3.59</v>
      </c>
      <c r="F247" s="59">
        <v>3.61</v>
      </c>
      <c r="G247" s="49">
        <v>3.54</v>
      </c>
      <c r="H247" s="49">
        <v>3.45</v>
      </c>
      <c r="I247" s="49">
        <v>3.42</v>
      </c>
      <c r="J247" s="67">
        <v>3.63</v>
      </c>
      <c r="K247" s="67">
        <v>3.51</v>
      </c>
      <c r="L247" s="67">
        <v>3.49</v>
      </c>
      <c r="M247" s="52"/>
      <c r="N247" s="52">
        <f t="shared" si="57"/>
        <v>-4.4321329639889107E-2</v>
      </c>
      <c r="O247" s="52">
        <f t="shared" si="58"/>
        <v>-5.2631578947368363E-2</v>
      </c>
      <c r="P247" s="70">
        <f t="shared" si="59"/>
        <v>5.5401662049861548E-3</v>
      </c>
      <c r="Q247" s="24">
        <f t="shared" si="33"/>
        <v>-2.7700831024930775E-2</v>
      </c>
      <c r="R247" s="24">
        <f t="shared" si="34"/>
        <v>-3.3240997229916802E-2</v>
      </c>
    </row>
    <row r="248" spans="1:18" ht="15.75">
      <c r="A248" s="33">
        <v>41284</v>
      </c>
      <c r="B248" s="84">
        <v>247</v>
      </c>
      <c r="C248" s="83" t="s">
        <v>214</v>
      </c>
      <c r="D248" s="19" t="s">
        <v>40</v>
      </c>
      <c r="E248" s="61">
        <v>2.65</v>
      </c>
      <c r="F248" s="54">
        <v>2.65</v>
      </c>
      <c r="G248" s="38">
        <v>2.5499999999999998</v>
      </c>
      <c r="H248" s="38">
        <v>2.5499999999999998</v>
      </c>
      <c r="I248" s="38">
        <v>2.5499999999999998</v>
      </c>
      <c r="J248" s="61">
        <v>2.6</v>
      </c>
      <c r="K248" s="61">
        <v>2.63</v>
      </c>
      <c r="L248" s="61">
        <v>2.6</v>
      </c>
      <c r="M248" s="69"/>
      <c r="N248" s="69">
        <f t="shared" si="57"/>
        <v>-3.7735849056603765E-2</v>
      </c>
      <c r="O248" s="69">
        <f t="shared" si="58"/>
        <v>-3.7735849056603765E-2</v>
      </c>
      <c r="P248" s="70">
        <f t="shared" si="59"/>
        <v>-1.886792452830182E-2</v>
      </c>
      <c r="Q248" s="24">
        <f t="shared" si="33"/>
        <v>-7.5471698113207617E-3</v>
      </c>
      <c r="R248" s="24">
        <f t="shared" si="34"/>
        <v>-1.886792452830182E-2</v>
      </c>
    </row>
    <row r="249" spans="1:18" ht="15.75">
      <c r="A249" s="33">
        <v>41285</v>
      </c>
      <c r="B249" s="84">
        <v>248</v>
      </c>
      <c r="C249" s="83" t="s">
        <v>67</v>
      </c>
      <c r="D249" s="75" t="s">
        <v>32</v>
      </c>
      <c r="E249" s="67">
        <v>9.4499999999999993</v>
      </c>
      <c r="F249" s="59">
        <v>9.4499999999999993</v>
      </c>
      <c r="G249" s="49">
        <v>9.4600000000000009</v>
      </c>
      <c r="H249" s="49">
        <v>9.4</v>
      </c>
      <c r="I249" s="49">
        <v>9.6999999999999993</v>
      </c>
      <c r="J249" s="67">
        <v>9.6300000000000008</v>
      </c>
      <c r="K249" s="67">
        <v>9.67</v>
      </c>
      <c r="L249" s="67">
        <v>9.85</v>
      </c>
      <c r="M249" s="52"/>
      <c r="N249" s="52">
        <f t="shared" si="57"/>
        <v>-5.2910052910051242E-3</v>
      </c>
      <c r="O249" s="52">
        <f t="shared" si="58"/>
        <v>2.6455026455026509E-2</v>
      </c>
      <c r="P249" s="70">
        <f t="shared" si="59"/>
        <v>1.9047619047619205E-2</v>
      </c>
      <c r="Q249" s="24">
        <f t="shared" si="33"/>
        <v>2.3280423280423349E-2</v>
      </c>
      <c r="R249" s="24">
        <f t="shared" si="34"/>
        <v>4.2328042328042367E-2</v>
      </c>
    </row>
    <row r="250" spans="1:18" ht="15.75">
      <c r="A250" s="33">
        <v>41288</v>
      </c>
      <c r="B250" s="84">
        <v>249</v>
      </c>
      <c r="C250" s="83" t="s">
        <v>215</v>
      </c>
      <c r="D250" s="19" t="s">
        <v>63</v>
      </c>
      <c r="E250" s="61">
        <v>10.98</v>
      </c>
      <c r="F250" s="54">
        <v>10.98</v>
      </c>
      <c r="G250" s="38">
        <v>10.98</v>
      </c>
      <c r="H250" s="38">
        <v>10.95</v>
      </c>
      <c r="I250" s="38">
        <v>10.95</v>
      </c>
      <c r="J250" s="61">
        <v>11.4</v>
      </c>
      <c r="K250" s="61">
        <v>10.95</v>
      </c>
      <c r="L250" s="61">
        <v>11</v>
      </c>
      <c r="M250" s="69"/>
      <c r="N250" s="69">
        <f t="shared" si="57"/>
        <v>-2.732240437158584E-3</v>
      </c>
      <c r="O250" s="69">
        <f t="shared" si="58"/>
        <v>-2.732240437158584E-3</v>
      </c>
      <c r="P250" s="70">
        <f t="shared" si="59"/>
        <v>3.8251366120218573E-2</v>
      </c>
      <c r="Q250" s="24">
        <f t="shared" si="33"/>
        <v>-2.7322404371585736E-3</v>
      </c>
      <c r="R250" s="24">
        <f t="shared" si="34"/>
        <v>1.8214936247722745E-3</v>
      </c>
    </row>
    <row r="251" spans="1:18" ht="15.75">
      <c r="A251" s="33">
        <v>41289</v>
      </c>
      <c r="B251" s="84">
        <v>250</v>
      </c>
      <c r="C251" s="83" t="s">
        <v>185</v>
      </c>
      <c r="D251" s="75" t="s">
        <v>59</v>
      </c>
      <c r="E251" s="61">
        <v>17.89</v>
      </c>
      <c r="F251" s="54">
        <v>17.600000000000001</v>
      </c>
      <c r="G251" s="38">
        <v>17.600000000000001</v>
      </c>
      <c r="H251" s="38">
        <v>17.25</v>
      </c>
      <c r="I251" s="38">
        <v>17.25</v>
      </c>
      <c r="J251" s="61">
        <v>18.07</v>
      </c>
      <c r="K251" s="61">
        <v>17.8</v>
      </c>
      <c r="L251" s="61">
        <v>18.600000000000001</v>
      </c>
      <c r="M251" s="69"/>
      <c r="N251" s="69">
        <f t="shared" si="57"/>
        <v>-1.9886363636363757E-2</v>
      </c>
      <c r="O251" s="69">
        <f t="shared" si="58"/>
        <v>-1.9886363636363757E-2</v>
      </c>
      <c r="P251" s="70">
        <f t="shared" si="59"/>
        <v>2.6704545454545387E-2</v>
      </c>
      <c r="Q251" s="24">
        <f t="shared" si="33"/>
        <v>1.1363636363636322E-2</v>
      </c>
      <c r="R251" s="24">
        <f t="shared" si="34"/>
        <v>5.6818181818181816E-2</v>
      </c>
    </row>
    <row r="252" spans="1:18" ht="15.75">
      <c r="A252" s="33">
        <v>41290</v>
      </c>
      <c r="B252" s="84">
        <v>251</v>
      </c>
      <c r="C252" s="83" t="s">
        <v>194</v>
      </c>
      <c r="D252" s="19" t="s">
        <v>63</v>
      </c>
      <c r="E252" s="61">
        <v>1.21</v>
      </c>
      <c r="F252" s="54">
        <v>1.21</v>
      </c>
      <c r="G252" s="38">
        <v>1.19</v>
      </c>
      <c r="H252" s="38">
        <v>1.19</v>
      </c>
      <c r="I252" s="38">
        <v>1.19</v>
      </c>
      <c r="J252" s="61">
        <v>1.25</v>
      </c>
      <c r="K252" s="61">
        <v>1.26</v>
      </c>
      <c r="L252" s="61">
        <v>1.3</v>
      </c>
      <c r="M252" s="69"/>
      <c r="N252" s="69">
        <f t="shared" ref="N252:N257" si="60">H252/F252-1</f>
        <v>-1.6528925619834767E-2</v>
      </c>
      <c r="O252" s="69">
        <f t="shared" ref="O252:O257" si="61">I252/F252-1</f>
        <v>-1.6528925619834767E-2</v>
      </c>
      <c r="P252" s="70">
        <f t="shared" si="59"/>
        <v>3.305785123966945E-2</v>
      </c>
      <c r="Q252" s="24">
        <f t="shared" si="33"/>
        <v>4.1322314049586813E-2</v>
      </c>
      <c r="R252" s="24">
        <f t="shared" si="34"/>
        <v>7.438016528925627E-2</v>
      </c>
    </row>
    <row r="253" spans="1:18" ht="15.75">
      <c r="A253" s="33">
        <v>41291</v>
      </c>
      <c r="B253" s="84">
        <v>252</v>
      </c>
      <c r="C253" s="83" t="s">
        <v>216</v>
      </c>
      <c r="D253" s="75" t="s">
        <v>32</v>
      </c>
      <c r="E253" s="61">
        <v>6.49</v>
      </c>
      <c r="F253" s="54">
        <v>6.37</v>
      </c>
      <c r="G253" s="38">
        <v>6.37</v>
      </c>
      <c r="H253" s="38">
        <v>6.37</v>
      </c>
      <c r="I253" s="38">
        <v>6.37</v>
      </c>
      <c r="J253" s="61">
        <v>6.55</v>
      </c>
      <c r="K253" s="61">
        <v>6.69</v>
      </c>
      <c r="L253" s="61">
        <v>6.65</v>
      </c>
      <c r="M253" s="69"/>
      <c r="N253" s="69">
        <f t="shared" si="60"/>
        <v>0</v>
      </c>
      <c r="O253" s="69">
        <f t="shared" si="61"/>
        <v>0</v>
      </c>
      <c r="P253" s="70">
        <f t="shared" si="59"/>
        <v>2.8257456828885356E-2</v>
      </c>
      <c r="Q253" s="24">
        <f t="shared" si="33"/>
        <v>5.0235478806907423E-2</v>
      </c>
      <c r="R253" s="24">
        <f t="shared" si="34"/>
        <v>4.3956043956043994E-2</v>
      </c>
    </row>
    <row r="254" spans="1:18" ht="15.75">
      <c r="A254" s="33">
        <v>41292</v>
      </c>
      <c r="B254" s="84">
        <v>253</v>
      </c>
      <c r="C254" s="83" t="s">
        <v>107</v>
      </c>
      <c r="D254" s="75" t="s">
        <v>32</v>
      </c>
      <c r="E254" s="61">
        <v>4.0999999999999996</v>
      </c>
      <c r="F254" s="54">
        <v>4.1399999999999997</v>
      </c>
      <c r="G254" s="38">
        <v>4.13</v>
      </c>
      <c r="H254" s="38">
        <v>3.8</v>
      </c>
      <c r="I254" s="38">
        <v>3.8</v>
      </c>
      <c r="J254" s="61">
        <v>4.1500000000000004</v>
      </c>
      <c r="K254" s="61">
        <v>3.93</v>
      </c>
      <c r="L254" s="61">
        <v>3.9</v>
      </c>
      <c r="M254" s="69"/>
      <c r="N254" s="69">
        <f t="shared" si="60"/>
        <v>-8.212560386473422E-2</v>
      </c>
      <c r="O254" s="69">
        <f t="shared" si="61"/>
        <v>-8.212560386473422E-2</v>
      </c>
      <c r="P254" s="70">
        <f t="shared" si="59"/>
        <v>2.415458937198231E-3</v>
      </c>
      <c r="Q254" s="24">
        <f t="shared" si="33"/>
        <v>-5.0724637681159306E-2</v>
      </c>
      <c r="R254" s="24">
        <f t="shared" si="34"/>
        <v>-5.7971014492753575E-2</v>
      </c>
    </row>
    <row r="255" spans="1:18" ht="15.75">
      <c r="A255" s="33">
        <v>41295</v>
      </c>
      <c r="B255" s="84">
        <v>254</v>
      </c>
      <c r="C255" s="83" t="s">
        <v>217</v>
      </c>
      <c r="D255" s="75" t="s">
        <v>61</v>
      </c>
      <c r="E255" s="61">
        <v>2.2200000000000002</v>
      </c>
      <c r="F255" s="54">
        <v>2.2599999999999998</v>
      </c>
      <c r="G255" s="38">
        <v>2.2599999999999998</v>
      </c>
      <c r="H255" s="38">
        <v>2.2599999999999998</v>
      </c>
      <c r="I255" s="38">
        <v>2.2599999999999998</v>
      </c>
      <c r="J255" s="61">
        <v>2.2799999999999998</v>
      </c>
      <c r="K255" s="61">
        <v>2.2799999999999998</v>
      </c>
      <c r="L255" s="61">
        <v>2.23</v>
      </c>
      <c r="M255" s="69"/>
      <c r="N255" s="69">
        <f t="shared" si="60"/>
        <v>0</v>
      </c>
      <c r="O255" s="69">
        <f t="shared" si="61"/>
        <v>0</v>
      </c>
      <c r="P255" s="70">
        <f t="shared" si="59"/>
        <v>8.8495575221239024E-3</v>
      </c>
      <c r="Q255" s="24">
        <f t="shared" si="33"/>
        <v>8.8495575221239024E-3</v>
      </c>
      <c r="R255" s="24">
        <f t="shared" si="34"/>
        <v>-1.3274336283185756E-2</v>
      </c>
    </row>
    <row r="256" spans="1:18" ht="15.75">
      <c r="A256" s="33">
        <v>41296</v>
      </c>
      <c r="B256" s="84">
        <v>255</v>
      </c>
      <c r="C256" s="83" t="s">
        <v>211</v>
      </c>
      <c r="D256" s="19" t="s">
        <v>40</v>
      </c>
      <c r="E256" s="61">
        <v>34.9</v>
      </c>
      <c r="F256" s="54">
        <v>35</v>
      </c>
      <c r="G256" s="38">
        <v>34.51</v>
      </c>
      <c r="H256" s="38">
        <v>34.51</v>
      </c>
      <c r="I256" s="38">
        <v>34.51</v>
      </c>
      <c r="J256" s="61">
        <v>35</v>
      </c>
      <c r="K256" s="61">
        <v>35.93</v>
      </c>
      <c r="L256" s="61">
        <v>35.08</v>
      </c>
      <c r="M256" s="69"/>
      <c r="N256" s="69">
        <f t="shared" si="60"/>
        <v>-1.4000000000000012E-2</v>
      </c>
      <c r="O256" s="69">
        <f t="shared" si="61"/>
        <v>-1.4000000000000012E-2</v>
      </c>
      <c r="P256" s="70">
        <f t="shared" si="59"/>
        <v>0</v>
      </c>
      <c r="Q256" s="24">
        <f t="shared" si="33"/>
        <v>2.6571428571428562E-2</v>
      </c>
      <c r="R256" s="24">
        <f t="shared" si="34"/>
        <v>2.2857142857142369E-3</v>
      </c>
    </row>
    <row r="257" spans="1:18" ht="15.75">
      <c r="A257" s="33">
        <v>41297</v>
      </c>
      <c r="B257" s="84">
        <v>256</v>
      </c>
      <c r="C257" s="83" t="s">
        <v>218</v>
      </c>
      <c r="D257" s="19" t="s">
        <v>40</v>
      </c>
      <c r="E257" s="61">
        <v>1.26</v>
      </c>
      <c r="F257" s="54">
        <v>1.26</v>
      </c>
      <c r="G257" s="38">
        <v>1.24</v>
      </c>
      <c r="H257" s="38">
        <v>1.24</v>
      </c>
      <c r="I257" s="38">
        <v>1.24</v>
      </c>
      <c r="J257" s="61">
        <v>1.25</v>
      </c>
      <c r="K257" s="61">
        <v>1.25</v>
      </c>
      <c r="L257" s="61">
        <v>1.25</v>
      </c>
      <c r="M257" s="69"/>
      <c r="N257" s="69">
        <f t="shared" si="60"/>
        <v>-1.5873015873015928E-2</v>
      </c>
      <c r="O257" s="69">
        <f t="shared" si="61"/>
        <v>-1.5873015873015928E-2</v>
      </c>
      <c r="P257" s="70">
        <f t="shared" si="59"/>
        <v>-7.936507936507943E-3</v>
      </c>
      <c r="Q257" s="24">
        <f t="shared" si="33"/>
        <v>-7.936507936507943E-3</v>
      </c>
      <c r="R257" s="24">
        <f t="shared" si="34"/>
        <v>-7.936507936507943E-3</v>
      </c>
    </row>
    <row r="258" spans="1:18" ht="15.75">
      <c r="A258" s="33">
        <v>41298</v>
      </c>
      <c r="B258" s="84">
        <v>257</v>
      </c>
      <c r="C258" s="83" t="s">
        <v>219</v>
      </c>
      <c r="D258" s="75" t="s">
        <v>32</v>
      </c>
      <c r="E258" s="61">
        <v>0.64</v>
      </c>
      <c r="F258" s="54">
        <v>0.64</v>
      </c>
      <c r="G258" s="38">
        <v>0.61</v>
      </c>
      <c r="H258" s="38">
        <v>0.61</v>
      </c>
      <c r="I258" s="38">
        <v>0.61</v>
      </c>
      <c r="J258" s="61">
        <v>0.62</v>
      </c>
      <c r="K258" s="61">
        <v>0.62</v>
      </c>
      <c r="L258" s="61">
        <v>0.64</v>
      </c>
      <c r="M258" s="69"/>
      <c r="N258" s="69">
        <f t="shared" ref="N258:N263" si="62">H258/F258-1</f>
        <v>-4.6875E-2</v>
      </c>
      <c r="O258" s="69">
        <f t="shared" ref="O258:O263" si="63">I258/F258-1</f>
        <v>-4.6875E-2</v>
      </c>
      <c r="P258" s="70">
        <f t="shared" ref="P258:P264" si="64">(J258-F258)/F258</f>
        <v>-3.1250000000000028E-2</v>
      </c>
      <c r="Q258" s="24">
        <f t="shared" ref="Q258:Q322" si="65">(K258-$F258)/$F258</f>
        <v>-3.1250000000000028E-2</v>
      </c>
      <c r="R258" s="24">
        <f t="shared" ref="R258:R327" si="66">(L258-$F258)/$F258</f>
        <v>0</v>
      </c>
    </row>
    <row r="259" spans="1:18" ht="15.75">
      <c r="A259" s="33">
        <v>41299</v>
      </c>
      <c r="B259" s="84">
        <v>258</v>
      </c>
      <c r="C259" s="83" t="s">
        <v>220</v>
      </c>
      <c r="D259" s="75" t="s">
        <v>59</v>
      </c>
      <c r="E259" s="61">
        <v>6.21</v>
      </c>
      <c r="F259" s="54">
        <v>6.21</v>
      </c>
      <c r="G259" s="38">
        <v>6.18</v>
      </c>
      <c r="H259" s="38">
        <v>6.1</v>
      </c>
      <c r="I259" s="38">
        <v>5.5</v>
      </c>
      <c r="J259" s="61">
        <v>6.25</v>
      </c>
      <c r="K259" s="61">
        <v>6.2</v>
      </c>
      <c r="L259" s="61">
        <v>5.85</v>
      </c>
      <c r="M259" s="69"/>
      <c r="N259" s="69">
        <f t="shared" si="62"/>
        <v>-1.7713365539452575E-2</v>
      </c>
      <c r="O259" s="69">
        <f t="shared" si="63"/>
        <v>-0.11433172302737515</v>
      </c>
      <c r="P259" s="70">
        <f t="shared" si="64"/>
        <v>6.4412238325281864E-3</v>
      </c>
      <c r="Q259" s="24">
        <f t="shared" si="65"/>
        <v>-1.6103059581320108E-3</v>
      </c>
      <c r="R259" s="24">
        <f t="shared" si="66"/>
        <v>-5.7971014492753672E-2</v>
      </c>
    </row>
    <row r="260" spans="1:18" ht="15.75">
      <c r="A260" s="33">
        <v>41302</v>
      </c>
      <c r="B260" s="84">
        <v>259</v>
      </c>
      <c r="C260" s="83" t="s">
        <v>205</v>
      </c>
      <c r="D260" s="19" t="s">
        <v>40</v>
      </c>
      <c r="E260" s="61">
        <v>61.5</v>
      </c>
      <c r="F260" s="54">
        <v>61.5</v>
      </c>
      <c r="G260" s="38">
        <v>60.45</v>
      </c>
      <c r="H260" s="38">
        <v>60.45</v>
      </c>
      <c r="I260" s="38">
        <v>60.45</v>
      </c>
      <c r="J260" s="61">
        <v>60.5</v>
      </c>
      <c r="K260" s="61">
        <v>60.1</v>
      </c>
      <c r="L260" s="61">
        <v>65</v>
      </c>
      <c r="M260" s="69"/>
      <c r="N260" s="69">
        <f t="shared" si="62"/>
        <v>-1.7073170731707221E-2</v>
      </c>
      <c r="O260" s="69">
        <f t="shared" si="63"/>
        <v>-1.7073170731707221E-2</v>
      </c>
      <c r="P260" s="70">
        <f t="shared" si="64"/>
        <v>-1.6260162601626018E-2</v>
      </c>
      <c r="Q260" s="24">
        <f t="shared" si="65"/>
        <v>-2.27642276422764E-2</v>
      </c>
      <c r="R260" s="24">
        <f t="shared" si="66"/>
        <v>5.6910569105691054E-2</v>
      </c>
    </row>
    <row r="261" spans="1:18" ht="15.75">
      <c r="A261" s="33">
        <v>41303</v>
      </c>
      <c r="B261" s="84">
        <v>260</v>
      </c>
      <c r="C261" s="83" t="s">
        <v>222</v>
      </c>
      <c r="D261" s="75" t="s">
        <v>59</v>
      </c>
      <c r="E261" s="61">
        <v>7.61</v>
      </c>
      <c r="F261" s="54">
        <v>7.61</v>
      </c>
      <c r="G261" s="38">
        <v>7.58</v>
      </c>
      <c r="H261" s="38">
        <v>7.58</v>
      </c>
      <c r="I261" s="38">
        <v>7.45</v>
      </c>
      <c r="J261" s="61">
        <v>7.58</v>
      </c>
      <c r="K261" s="61">
        <v>7.58</v>
      </c>
      <c r="L261" s="61">
        <v>7.45</v>
      </c>
      <c r="M261" s="69"/>
      <c r="N261" s="69">
        <f t="shared" si="62"/>
        <v>-3.9421813403416328E-3</v>
      </c>
      <c r="O261" s="69">
        <f t="shared" si="63"/>
        <v>-2.1024967148488893E-2</v>
      </c>
      <c r="P261" s="70">
        <f t="shared" si="64"/>
        <v>-3.9421813403416883E-3</v>
      </c>
      <c r="Q261" s="24">
        <f t="shared" si="65"/>
        <v>-3.9421813403416883E-3</v>
      </c>
      <c r="R261" s="24">
        <f t="shared" si="66"/>
        <v>-2.1024967148488848E-2</v>
      </c>
    </row>
    <row r="262" spans="1:18" ht="15.75">
      <c r="A262" s="33">
        <v>41304</v>
      </c>
      <c r="B262" s="84">
        <v>261</v>
      </c>
      <c r="C262" s="83" t="s">
        <v>221</v>
      </c>
      <c r="D262" s="19" t="s">
        <v>63</v>
      </c>
      <c r="E262" s="61">
        <v>1.76</v>
      </c>
      <c r="F262" s="54">
        <v>1.71</v>
      </c>
      <c r="G262" s="38">
        <v>1.65</v>
      </c>
      <c r="H262" s="38">
        <v>1.65</v>
      </c>
      <c r="I262" s="38">
        <v>1.65</v>
      </c>
      <c r="J262" s="61">
        <v>1.73</v>
      </c>
      <c r="K262" s="61">
        <v>1.7</v>
      </c>
      <c r="L262" s="61">
        <v>1.63</v>
      </c>
      <c r="M262" s="69"/>
      <c r="N262" s="69">
        <f t="shared" si="62"/>
        <v>-3.5087719298245612E-2</v>
      </c>
      <c r="O262" s="69">
        <f t="shared" si="63"/>
        <v>-3.5087719298245612E-2</v>
      </c>
      <c r="P262" s="70">
        <f t="shared" si="64"/>
        <v>1.169590643274855E-2</v>
      </c>
      <c r="Q262" s="24">
        <f t="shared" si="65"/>
        <v>-5.8479532163742748E-3</v>
      </c>
      <c r="R262" s="24">
        <f t="shared" si="66"/>
        <v>-4.6783625730994198E-2</v>
      </c>
    </row>
    <row r="263" spans="1:18" ht="15.75">
      <c r="A263" s="33">
        <v>41305</v>
      </c>
      <c r="B263" s="84">
        <v>262</v>
      </c>
      <c r="C263" s="83" t="s">
        <v>181</v>
      </c>
      <c r="D263" s="19" t="s">
        <v>63</v>
      </c>
      <c r="E263" s="61">
        <v>329</v>
      </c>
      <c r="F263" s="54">
        <v>329.9</v>
      </c>
      <c r="G263" s="38">
        <v>320</v>
      </c>
      <c r="H263" s="38">
        <v>315</v>
      </c>
      <c r="I263" s="38">
        <v>315</v>
      </c>
      <c r="J263" s="61">
        <v>323.5</v>
      </c>
      <c r="K263" s="61">
        <v>315</v>
      </c>
      <c r="L263" s="61">
        <v>324.2</v>
      </c>
      <c r="M263" s="69"/>
      <c r="N263" s="69">
        <f t="shared" si="62"/>
        <v>-4.5165201576235159E-2</v>
      </c>
      <c r="O263" s="69">
        <f t="shared" si="63"/>
        <v>-4.5165201576235159E-2</v>
      </c>
      <c r="P263" s="70">
        <f t="shared" si="64"/>
        <v>-1.9399818126704993E-2</v>
      </c>
      <c r="Q263" s="24">
        <f t="shared" si="65"/>
        <v>-4.5165201576235159E-2</v>
      </c>
      <c r="R263" s="24">
        <f t="shared" si="66"/>
        <v>-1.7277963019096662E-2</v>
      </c>
    </row>
    <row r="264" spans="1:18" ht="15.75">
      <c r="A264" s="33">
        <v>41306</v>
      </c>
      <c r="B264" s="84">
        <v>263</v>
      </c>
      <c r="C264" s="83" t="s">
        <v>24</v>
      </c>
      <c r="D264" s="75" t="s">
        <v>61</v>
      </c>
      <c r="E264" s="61">
        <v>33</v>
      </c>
      <c r="F264" s="54">
        <v>33.67</v>
      </c>
      <c r="G264" s="38">
        <v>33.4</v>
      </c>
      <c r="H264" s="38">
        <v>33.4</v>
      </c>
      <c r="I264" s="38">
        <v>32.15</v>
      </c>
      <c r="J264" s="61">
        <v>33.5</v>
      </c>
      <c r="K264" s="61">
        <v>33.5</v>
      </c>
      <c r="L264" s="61">
        <v>32.15</v>
      </c>
      <c r="M264" s="69"/>
      <c r="N264" s="69">
        <f t="shared" ref="N264:N269" si="67">H264/F264-1</f>
        <v>-8.0190080190081225E-3</v>
      </c>
      <c r="O264" s="69">
        <f t="shared" ref="O264:O269" si="68">I264/F264-1</f>
        <v>-4.5144045144045242E-2</v>
      </c>
      <c r="P264" s="70">
        <f t="shared" si="64"/>
        <v>-5.0490050490050991E-3</v>
      </c>
      <c r="Q264" s="24">
        <f t="shared" si="65"/>
        <v>-5.0490050490050991E-3</v>
      </c>
      <c r="R264" s="24">
        <f t="shared" si="66"/>
        <v>-4.5144045144045235E-2</v>
      </c>
    </row>
    <row r="265" spans="1:18" ht="15.75">
      <c r="A265" s="33">
        <v>41309</v>
      </c>
      <c r="B265" s="84">
        <v>264</v>
      </c>
      <c r="C265" s="83" t="s">
        <v>147</v>
      </c>
      <c r="D265" s="75" t="s">
        <v>32</v>
      </c>
      <c r="E265" s="61">
        <v>4.01</v>
      </c>
      <c r="F265" s="54">
        <v>4.07</v>
      </c>
      <c r="G265" s="38">
        <v>3.98</v>
      </c>
      <c r="H265" s="38">
        <v>3.9</v>
      </c>
      <c r="I265" s="38">
        <v>3.27</v>
      </c>
      <c r="J265" s="61">
        <v>4</v>
      </c>
      <c r="K265" s="61">
        <v>3.9</v>
      </c>
      <c r="L265" s="61">
        <v>3.27</v>
      </c>
      <c r="M265" s="69"/>
      <c r="N265" s="69">
        <f t="shared" si="67"/>
        <v>-4.1769041769041837E-2</v>
      </c>
      <c r="O265" s="69">
        <f t="shared" si="68"/>
        <v>-0.19656019656019663</v>
      </c>
      <c r="P265" s="70">
        <f t="shared" ref="P265:P273" si="69">(J265-F265)/F265</f>
        <v>-1.7199017199017268E-2</v>
      </c>
      <c r="Q265" s="24">
        <f t="shared" si="65"/>
        <v>-4.1769041769041858E-2</v>
      </c>
      <c r="R265" s="24">
        <f t="shared" si="66"/>
        <v>-0.1965601965601966</v>
      </c>
    </row>
    <row r="266" spans="1:18" ht="15.75">
      <c r="A266" s="33">
        <v>41310</v>
      </c>
      <c r="B266" s="84">
        <v>265</v>
      </c>
      <c r="C266" s="83" t="s">
        <v>44</v>
      </c>
      <c r="D266" s="19" t="s">
        <v>40</v>
      </c>
      <c r="E266" s="61">
        <v>3.6</v>
      </c>
      <c r="F266" s="54">
        <v>3.6</v>
      </c>
      <c r="G266" s="38">
        <v>3.49</v>
      </c>
      <c r="H266" s="38">
        <v>3.3</v>
      </c>
      <c r="I266" s="38">
        <v>3.3</v>
      </c>
      <c r="J266" s="61">
        <v>3.51</v>
      </c>
      <c r="K266" s="61">
        <v>3.31</v>
      </c>
      <c r="L266" s="61">
        <v>3.31</v>
      </c>
      <c r="M266" s="69"/>
      <c r="N266" s="69">
        <f t="shared" si="67"/>
        <v>-8.333333333333337E-2</v>
      </c>
      <c r="O266" s="69">
        <f t="shared" si="68"/>
        <v>-8.333333333333337E-2</v>
      </c>
      <c r="P266" s="70">
        <f t="shared" si="69"/>
        <v>-2.5000000000000085E-2</v>
      </c>
      <c r="Q266" s="24">
        <f t="shared" si="65"/>
        <v>-8.0555555555555561E-2</v>
      </c>
      <c r="R266" s="24">
        <f t="shared" si="66"/>
        <v>-8.0555555555555561E-2</v>
      </c>
    </row>
    <row r="267" spans="1:18" ht="15.75">
      <c r="A267" s="33">
        <v>41311</v>
      </c>
      <c r="B267" s="84">
        <v>266</v>
      </c>
      <c r="C267" s="83" t="s">
        <v>135</v>
      </c>
      <c r="D267" s="75" t="s">
        <v>32</v>
      </c>
      <c r="E267" s="61">
        <v>2.09</v>
      </c>
      <c r="F267" s="54">
        <v>2.1</v>
      </c>
      <c r="G267" s="38">
        <v>2.06</v>
      </c>
      <c r="H267" s="38">
        <v>2.06</v>
      </c>
      <c r="I267" s="38">
        <v>2.0299999999999998</v>
      </c>
      <c r="J267" s="61">
        <v>2.06</v>
      </c>
      <c r="K267" s="61">
        <v>2.09</v>
      </c>
      <c r="L267" s="61">
        <v>2.06</v>
      </c>
      <c r="M267" s="69"/>
      <c r="N267" s="69">
        <f t="shared" si="67"/>
        <v>-1.9047619047619091E-2</v>
      </c>
      <c r="O267" s="69">
        <f t="shared" si="68"/>
        <v>-3.3333333333333437E-2</v>
      </c>
      <c r="P267" s="70">
        <f t="shared" si="69"/>
        <v>-1.9047619047619063E-2</v>
      </c>
      <c r="Q267" s="24">
        <f t="shared" si="65"/>
        <v>-4.7619047619048716E-3</v>
      </c>
      <c r="R267" s="24">
        <f t="shared" si="66"/>
        <v>-1.9047619047619063E-2</v>
      </c>
    </row>
    <row r="268" spans="1:18" ht="15.75">
      <c r="A268" s="33">
        <v>41312</v>
      </c>
      <c r="B268" s="84">
        <v>267</v>
      </c>
      <c r="C268" s="83" t="s">
        <v>1</v>
      </c>
      <c r="D268" s="75" t="s">
        <v>223</v>
      </c>
      <c r="E268" s="61">
        <v>5.0599999999999996</v>
      </c>
      <c r="F268" s="54">
        <v>5.0599999999999996</v>
      </c>
      <c r="G268" s="38">
        <v>4.92</v>
      </c>
      <c r="H268" s="38">
        <v>4.92</v>
      </c>
      <c r="I268" s="38">
        <v>4.92</v>
      </c>
      <c r="J268" s="61">
        <v>5.13</v>
      </c>
      <c r="K268" s="61">
        <v>5.22</v>
      </c>
      <c r="L268" s="61">
        <v>5.44</v>
      </c>
      <c r="M268" s="69"/>
      <c r="N268" s="69">
        <f t="shared" si="67"/>
        <v>-2.7667984189723271E-2</v>
      </c>
      <c r="O268" s="69">
        <f t="shared" si="68"/>
        <v>-2.7667984189723271E-2</v>
      </c>
      <c r="P268" s="70">
        <f t="shared" si="69"/>
        <v>1.3833992094861717E-2</v>
      </c>
      <c r="Q268" s="24">
        <f t="shared" si="65"/>
        <v>3.1620553359683827E-2</v>
      </c>
      <c r="R268" s="24">
        <f t="shared" si="66"/>
        <v>7.5098814229249175E-2</v>
      </c>
    </row>
    <row r="269" spans="1:18" ht="15.75">
      <c r="A269" s="33">
        <v>41313</v>
      </c>
      <c r="B269" s="84">
        <v>268</v>
      </c>
      <c r="C269" s="83" t="s">
        <v>224</v>
      </c>
      <c r="D269" s="75" t="s">
        <v>32</v>
      </c>
      <c r="E269" s="61">
        <v>437</v>
      </c>
      <c r="F269" s="54">
        <v>430</v>
      </c>
      <c r="G269" s="38">
        <v>430</v>
      </c>
      <c r="H269" s="38">
        <v>430</v>
      </c>
      <c r="I269" s="38">
        <v>430</v>
      </c>
      <c r="J269" s="61">
        <v>430</v>
      </c>
      <c r="K269" s="61">
        <v>430.6</v>
      </c>
      <c r="L269" s="61">
        <v>441.5</v>
      </c>
      <c r="M269" s="69"/>
      <c r="N269" s="69">
        <f t="shared" si="67"/>
        <v>0</v>
      </c>
      <c r="O269" s="69">
        <f t="shared" si="68"/>
        <v>0</v>
      </c>
      <c r="P269" s="70">
        <f t="shared" si="69"/>
        <v>0</v>
      </c>
      <c r="Q269" s="24">
        <f t="shared" si="65"/>
        <v>1.3953488372093553E-3</v>
      </c>
      <c r="R269" s="24">
        <f t="shared" si="66"/>
        <v>2.6744186046511628E-2</v>
      </c>
    </row>
    <row r="270" spans="1:18" ht="15.75">
      <c r="A270" s="33">
        <v>41316</v>
      </c>
      <c r="B270" s="84">
        <v>269</v>
      </c>
      <c r="C270" s="83" t="s">
        <v>225</v>
      </c>
      <c r="D270" s="75" t="s">
        <v>32</v>
      </c>
      <c r="E270" s="61">
        <v>2.84</v>
      </c>
      <c r="F270" s="54">
        <v>2.87</v>
      </c>
      <c r="G270" s="38">
        <v>2.73</v>
      </c>
      <c r="H270" s="38">
        <v>2.73</v>
      </c>
      <c r="I270" s="38">
        <v>2.73</v>
      </c>
      <c r="J270" s="61">
        <v>2.9</v>
      </c>
      <c r="K270" s="61">
        <v>2.88</v>
      </c>
      <c r="L270" s="61">
        <v>2.83</v>
      </c>
      <c r="M270" s="69"/>
      <c r="N270" s="69">
        <f t="shared" ref="N270:N275" si="70">H270/F270-1</f>
        <v>-4.8780487804878092E-2</v>
      </c>
      <c r="O270" s="69">
        <f t="shared" ref="O270:O275" si="71">I270/F270-1</f>
        <v>-4.8780487804878092E-2</v>
      </c>
      <c r="P270" s="70">
        <f t="shared" si="69"/>
        <v>1.0452961672473799E-2</v>
      </c>
      <c r="Q270" s="24">
        <f t="shared" si="65"/>
        <v>3.4843205574912146E-3</v>
      </c>
      <c r="R270" s="24">
        <f t="shared" si="66"/>
        <v>-1.3937282229965169E-2</v>
      </c>
    </row>
    <row r="271" spans="1:18" ht="15.75">
      <c r="A271" s="33">
        <v>41317</v>
      </c>
      <c r="B271" s="84">
        <v>270</v>
      </c>
      <c r="C271" s="83" t="s">
        <v>77</v>
      </c>
      <c r="D271" s="19" t="s">
        <v>63</v>
      </c>
      <c r="E271" s="61">
        <v>66</v>
      </c>
      <c r="F271" s="54">
        <v>65.5</v>
      </c>
      <c r="G271" s="38">
        <v>65.099999999999994</v>
      </c>
      <c r="H271" s="38">
        <v>65.099999999999994</v>
      </c>
      <c r="I271" s="38">
        <v>65.099999999999994</v>
      </c>
      <c r="J271" s="61">
        <v>66</v>
      </c>
      <c r="K271" s="61">
        <v>66.95</v>
      </c>
      <c r="L271" s="61">
        <v>68.5</v>
      </c>
      <c r="M271" s="69"/>
      <c r="N271" s="69">
        <f t="shared" si="70"/>
        <v>-6.1068702290076882E-3</v>
      </c>
      <c r="O271" s="69">
        <f t="shared" si="71"/>
        <v>-6.1068702290076882E-3</v>
      </c>
      <c r="P271" s="70">
        <f t="shared" si="69"/>
        <v>7.6335877862595417E-3</v>
      </c>
      <c r="Q271" s="24">
        <f t="shared" si="65"/>
        <v>2.2137404580152713E-2</v>
      </c>
      <c r="R271" s="24">
        <f t="shared" si="66"/>
        <v>4.5801526717557252E-2</v>
      </c>
    </row>
    <row r="272" spans="1:18" ht="15.75">
      <c r="A272" s="33">
        <v>41318</v>
      </c>
      <c r="B272" s="84">
        <v>271</v>
      </c>
      <c r="C272" s="83" t="s">
        <v>226</v>
      </c>
      <c r="D272" s="75" t="s">
        <v>59</v>
      </c>
      <c r="E272" s="61">
        <v>3.69</v>
      </c>
      <c r="F272" s="54">
        <v>3.74</v>
      </c>
      <c r="G272" s="38">
        <v>3.7</v>
      </c>
      <c r="H272" s="38">
        <v>3.6</v>
      </c>
      <c r="I272" s="38">
        <v>3.6</v>
      </c>
      <c r="J272" s="61">
        <v>3.7</v>
      </c>
      <c r="K272" s="61">
        <v>3.69</v>
      </c>
      <c r="L272" s="61">
        <v>3.92</v>
      </c>
      <c r="M272" s="69"/>
      <c r="N272" s="69">
        <f t="shared" si="70"/>
        <v>-3.7433155080213942E-2</v>
      </c>
      <c r="O272" s="69">
        <f t="shared" si="71"/>
        <v>-3.7433155080213942E-2</v>
      </c>
      <c r="P272" s="70">
        <f t="shared" si="69"/>
        <v>-1.0695187165775409E-2</v>
      </c>
      <c r="Q272" s="24">
        <f t="shared" si="65"/>
        <v>-1.3368983957219322E-2</v>
      </c>
      <c r="R272" s="24">
        <f t="shared" si="66"/>
        <v>4.8128342245989227E-2</v>
      </c>
    </row>
    <row r="273" spans="1:18" ht="15.75">
      <c r="A273" s="33">
        <v>41319</v>
      </c>
      <c r="B273" s="84">
        <v>272</v>
      </c>
      <c r="C273" s="83" t="s">
        <v>9</v>
      </c>
      <c r="D273" s="75" t="s">
        <v>230</v>
      </c>
      <c r="E273" s="61">
        <v>64.3</v>
      </c>
      <c r="F273" s="54">
        <v>65</v>
      </c>
      <c r="G273" s="38">
        <v>64.55</v>
      </c>
      <c r="H273" s="38">
        <v>64.55</v>
      </c>
      <c r="I273" s="38">
        <v>62.55</v>
      </c>
      <c r="J273" s="61">
        <v>66</v>
      </c>
      <c r="K273" s="61">
        <v>67</v>
      </c>
      <c r="L273" s="61">
        <v>63.1</v>
      </c>
      <c r="M273" s="69"/>
      <c r="N273" s="69">
        <f t="shared" si="70"/>
        <v>-6.9230769230769207E-3</v>
      </c>
      <c r="O273" s="69">
        <f t="shared" si="71"/>
        <v>-3.7692307692307692E-2</v>
      </c>
      <c r="P273" s="70">
        <f t="shared" si="69"/>
        <v>1.5384615384615385E-2</v>
      </c>
      <c r="Q273" s="24">
        <f t="shared" si="65"/>
        <v>3.0769230769230771E-2</v>
      </c>
      <c r="R273" s="24">
        <f t="shared" si="66"/>
        <v>-2.9230769230769209E-2</v>
      </c>
    </row>
    <row r="274" spans="1:18" ht="15.75">
      <c r="A274" s="33">
        <v>41320</v>
      </c>
      <c r="B274" s="84">
        <v>273</v>
      </c>
      <c r="C274" s="83" t="s">
        <v>227</v>
      </c>
      <c r="D274" s="75" t="s">
        <v>14</v>
      </c>
      <c r="E274" s="61">
        <v>5.33</v>
      </c>
      <c r="F274" s="54">
        <v>5.33</v>
      </c>
      <c r="G274" s="38">
        <v>5.0599999999999996</v>
      </c>
      <c r="H274" s="38">
        <v>4.8600000000000003</v>
      </c>
      <c r="I274" s="38">
        <v>4.8600000000000003</v>
      </c>
      <c r="J274" s="61">
        <v>5.18</v>
      </c>
      <c r="K274" s="61">
        <v>4.9000000000000004</v>
      </c>
      <c r="L274" s="61">
        <v>4.95</v>
      </c>
      <c r="M274" s="69"/>
      <c r="N274" s="69">
        <f t="shared" si="70"/>
        <v>-8.8180112570356406E-2</v>
      </c>
      <c r="O274" s="69">
        <f t="shared" si="71"/>
        <v>-8.8180112570356406E-2</v>
      </c>
      <c r="P274" s="70">
        <f t="shared" ref="P274:P292" si="72">(J274-F274)/F274</f>
        <v>-2.8142589118198939E-2</v>
      </c>
      <c r="Q274" s="24">
        <f t="shared" si="65"/>
        <v>-8.0675422138836717E-2</v>
      </c>
      <c r="R274" s="24">
        <f t="shared" si="66"/>
        <v>-7.1294559099437133E-2</v>
      </c>
    </row>
    <row r="275" spans="1:18" ht="15.75">
      <c r="A275" s="33">
        <v>41323</v>
      </c>
      <c r="B275" s="84">
        <v>274</v>
      </c>
      <c r="C275" s="83" t="s">
        <v>228</v>
      </c>
      <c r="D275" s="75" t="s">
        <v>32</v>
      </c>
      <c r="E275" s="61">
        <v>28.92</v>
      </c>
      <c r="F275" s="54">
        <v>28.95</v>
      </c>
      <c r="G275" s="38">
        <v>28.51</v>
      </c>
      <c r="H275" s="38">
        <v>28.34</v>
      </c>
      <c r="I275" s="38">
        <v>28.2</v>
      </c>
      <c r="J275" s="61">
        <v>28.75</v>
      </c>
      <c r="K275" s="61">
        <v>28.68</v>
      </c>
      <c r="L275" s="61">
        <v>28.55</v>
      </c>
      <c r="M275" s="69"/>
      <c r="N275" s="69">
        <f t="shared" si="70"/>
        <v>-2.1070811744386853E-2</v>
      </c>
      <c r="O275" s="69">
        <f t="shared" si="71"/>
        <v>-2.5906735751295318E-2</v>
      </c>
      <c r="P275" s="70">
        <f t="shared" si="72"/>
        <v>-6.9084628670120652E-3</v>
      </c>
      <c r="Q275" s="24">
        <f t="shared" si="65"/>
        <v>-9.3264248704663065E-3</v>
      </c>
      <c r="R275" s="24">
        <f t="shared" si="66"/>
        <v>-1.381692573402413E-2</v>
      </c>
    </row>
    <row r="276" spans="1:18" ht="15.75">
      <c r="A276" s="33">
        <v>41324</v>
      </c>
      <c r="B276" s="84">
        <v>275</v>
      </c>
      <c r="C276" s="83" t="s">
        <v>152</v>
      </c>
      <c r="D276" s="75" t="s">
        <v>58</v>
      </c>
      <c r="E276" s="61">
        <v>41</v>
      </c>
      <c r="F276" s="54">
        <v>40.65</v>
      </c>
      <c r="G276" s="38">
        <v>40.65</v>
      </c>
      <c r="H276" s="38">
        <v>40.65</v>
      </c>
      <c r="I276" s="38">
        <v>40.65</v>
      </c>
      <c r="J276" s="61">
        <v>41.9</v>
      </c>
      <c r="K276" s="61">
        <v>41.5</v>
      </c>
      <c r="L276" s="61">
        <v>42</v>
      </c>
      <c r="M276" s="69"/>
      <c r="N276" s="69">
        <f t="shared" ref="N276:N281" si="73">H276/F276-1</f>
        <v>0</v>
      </c>
      <c r="O276" s="69">
        <f t="shared" ref="O276:O281" si="74">I276/F276-1</f>
        <v>0</v>
      </c>
      <c r="P276" s="70">
        <f t="shared" si="72"/>
        <v>3.0750307503075031E-2</v>
      </c>
      <c r="Q276" s="24">
        <f t="shared" si="65"/>
        <v>2.0910209102091057E-2</v>
      </c>
      <c r="R276" s="24">
        <f t="shared" si="66"/>
        <v>3.3210332103321069E-2</v>
      </c>
    </row>
    <row r="277" spans="1:18" ht="15.75">
      <c r="A277" s="33">
        <v>41325</v>
      </c>
      <c r="B277" s="84">
        <v>276</v>
      </c>
      <c r="C277" s="83" t="s">
        <v>229</v>
      </c>
      <c r="D277" s="19" t="s">
        <v>40</v>
      </c>
      <c r="E277" s="61">
        <v>0.5</v>
      </c>
      <c r="F277" s="54">
        <v>0.5</v>
      </c>
      <c r="G277" s="38">
        <v>0.5</v>
      </c>
      <c r="H277" s="38">
        <v>0.44</v>
      </c>
      <c r="I277" s="38">
        <v>0.44</v>
      </c>
      <c r="J277" s="61">
        <v>0.5</v>
      </c>
      <c r="K277" s="61">
        <v>0.5</v>
      </c>
      <c r="L277" s="61">
        <v>0.49</v>
      </c>
      <c r="M277" s="69"/>
      <c r="N277" s="69">
        <f t="shared" si="73"/>
        <v>-0.12</v>
      </c>
      <c r="O277" s="69">
        <f t="shared" si="74"/>
        <v>-0.12</v>
      </c>
      <c r="P277" s="70">
        <f t="shared" si="72"/>
        <v>0</v>
      </c>
      <c r="Q277" s="24">
        <f t="shared" si="65"/>
        <v>0</v>
      </c>
      <c r="R277" s="24">
        <f t="shared" si="66"/>
        <v>-2.0000000000000018E-2</v>
      </c>
    </row>
    <row r="278" spans="1:18" ht="15.75">
      <c r="A278" s="33">
        <v>41326</v>
      </c>
      <c r="B278" s="84">
        <v>277</v>
      </c>
      <c r="C278" s="83" t="s">
        <v>231</v>
      </c>
      <c r="D278" s="19" t="s">
        <v>58</v>
      </c>
      <c r="E278" s="61">
        <v>42.29</v>
      </c>
      <c r="F278" s="54">
        <v>42.46</v>
      </c>
      <c r="G278" s="38">
        <v>41.15</v>
      </c>
      <c r="H278" s="38">
        <v>41.15</v>
      </c>
      <c r="I278" s="38">
        <v>41.15</v>
      </c>
      <c r="J278" s="61">
        <v>42.9</v>
      </c>
      <c r="K278" s="61">
        <v>43.2</v>
      </c>
      <c r="L278" s="61">
        <v>42.42</v>
      </c>
      <c r="M278" s="69"/>
      <c r="N278" s="69">
        <f t="shared" si="73"/>
        <v>-3.0852567121997243E-2</v>
      </c>
      <c r="O278" s="69">
        <f t="shared" si="74"/>
        <v>-3.0852567121997243E-2</v>
      </c>
      <c r="P278" s="70">
        <f t="shared" si="72"/>
        <v>1.0362694300518081E-2</v>
      </c>
      <c r="Q278" s="24">
        <f t="shared" si="65"/>
        <v>1.742816768723509E-2</v>
      </c>
      <c r="R278" s="24">
        <f t="shared" si="66"/>
        <v>-9.4206311822890121E-4</v>
      </c>
    </row>
    <row r="279" spans="1:18" ht="15.75">
      <c r="A279" s="33">
        <v>41327</v>
      </c>
      <c r="B279" s="84">
        <v>278</v>
      </c>
      <c r="C279" s="83" t="s">
        <v>206</v>
      </c>
      <c r="D279" s="75" t="s">
        <v>59</v>
      </c>
      <c r="E279" s="61">
        <v>9.9499999999999993</v>
      </c>
      <c r="F279" s="54">
        <v>9.94</v>
      </c>
      <c r="G279" s="38">
        <v>9.41</v>
      </c>
      <c r="H279" s="38">
        <v>9.31</v>
      </c>
      <c r="I279" s="38">
        <v>9.31</v>
      </c>
      <c r="J279" s="61">
        <v>9.75</v>
      </c>
      <c r="K279" s="61">
        <v>9.35</v>
      </c>
      <c r="L279" s="61">
        <v>9.48</v>
      </c>
      <c r="M279" s="69"/>
      <c r="N279" s="69">
        <f t="shared" si="73"/>
        <v>-6.3380281690140761E-2</v>
      </c>
      <c r="O279" s="69">
        <f t="shared" si="74"/>
        <v>-6.3380281690140761E-2</v>
      </c>
      <c r="P279" s="70">
        <f t="shared" si="72"/>
        <v>-1.9114688128772588E-2</v>
      </c>
      <c r="Q279" s="24">
        <f t="shared" si="65"/>
        <v>-5.935613682092554E-2</v>
      </c>
      <c r="R279" s="24">
        <f t="shared" si="66"/>
        <v>-4.6277665995975763E-2</v>
      </c>
    </row>
    <row r="280" spans="1:18" ht="15.75">
      <c r="A280" s="33">
        <v>41330</v>
      </c>
      <c r="B280" s="84">
        <v>279</v>
      </c>
      <c r="C280" s="83" t="s">
        <v>113</v>
      </c>
      <c r="D280" s="75" t="s">
        <v>61</v>
      </c>
      <c r="E280" s="61">
        <v>55</v>
      </c>
      <c r="F280" s="54">
        <v>54.25</v>
      </c>
      <c r="G280" s="38">
        <v>52.95</v>
      </c>
      <c r="H280" s="38">
        <v>52.95</v>
      </c>
      <c r="I280" s="38">
        <v>52.95</v>
      </c>
      <c r="J280" s="61">
        <v>53</v>
      </c>
      <c r="K280" s="61">
        <v>53.65</v>
      </c>
      <c r="L280" s="61">
        <v>54.9</v>
      </c>
      <c r="M280" s="69"/>
      <c r="N280" s="69">
        <f t="shared" si="73"/>
        <v>-2.3963133640552914E-2</v>
      </c>
      <c r="O280" s="69">
        <f t="shared" si="74"/>
        <v>-2.3963133640552914E-2</v>
      </c>
      <c r="P280" s="70">
        <f t="shared" si="72"/>
        <v>-2.3041474654377881E-2</v>
      </c>
      <c r="Q280" s="24">
        <f t="shared" si="65"/>
        <v>-1.1059907834101408E-2</v>
      </c>
      <c r="R280" s="24">
        <f t="shared" si="66"/>
        <v>1.1981566820276471E-2</v>
      </c>
    </row>
    <row r="281" spans="1:18" ht="15.75">
      <c r="A281" s="33">
        <v>41331</v>
      </c>
      <c r="B281" s="84">
        <v>280</v>
      </c>
      <c r="C281" s="83" t="s">
        <v>203</v>
      </c>
      <c r="D281" s="75" t="s">
        <v>59</v>
      </c>
      <c r="E281" s="61">
        <v>1.72</v>
      </c>
      <c r="F281" s="54">
        <v>1.8</v>
      </c>
      <c r="G281" s="38">
        <v>1.8</v>
      </c>
      <c r="H281" s="38">
        <v>1.8</v>
      </c>
      <c r="I281" s="38">
        <v>1.8</v>
      </c>
      <c r="J281" s="61">
        <v>2.1800000000000002</v>
      </c>
      <c r="K281" s="61">
        <v>2.0499999999999998</v>
      </c>
      <c r="L281" s="61">
        <v>2.23</v>
      </c>
      <c r="M281" s="69"/>
      <c r="N281" s="69">
        <f t="shared" si="73"/>
        <v>0</v>
      </c>
      <c r="O281" s="69">
        <f t="shared" si="74"/>
        <v>0</v>
      </c>
      <c r="P281" s="70">
        <f t="shared" si="72"/>
        <v>0.21111111111111117</v>
      </c>
      <c r="Q281" s="24">
        <f t="shared" si="65"/>
        <v>0.13888888888888876</v>
      </c>
      <c r="R281" s="24">
        <f t="shared" si="66"/>
        <v>0.23888888888888885</v>
      </c>
    </row>
    <row r="282" spans="1:18" ht="15.75">
      <c r="A282" s="33">
        <v>41332</v>
      </c>
      <c r="B282" s="84">
        <v>281</v>
      </c>
      <c r="C282" s="83" t="s">
        <v>13</v>
      </c>
      <c r="D282" s="19" t="s">
        <v>40</v>
      </c>
      <c r="E282" s="61">
        <v>5</v>
      </c>
      <c r="F282" s="54">
        <v>5</v>
      </c>
      <c r="G282" s="38">
        <v>4.95</v>
      </c>
      <c r="H282" s="38">
        <v>4.8099999999999996</v>
      </c>
      <c r="I282" s="38">
        <v>4.8099999999999996</v>
      </c>
      <c r="J282" s="61">
        <v>5.17</v>
      </c>
      <c r="K282" s="61">
        <v>5.14</v>
      </c>
      <c r="L282" s="61">
        <v>5.24</v>
      </c>
      <c r="M282" s="69"/>
      <c r="N282" s="69">
        <f t="shared" ref="N282:N287" si="75">H282/F282-1</f>
        <v>-3.8000000000000034E-2</v>
      </c>
      <c r="O282" s="69">
        <f t="shared" ref="O282:O287" si="76">I282/F282-1</f>
        <v>-3.8000000000000034E-2</v>
      </c>
      <c r="P282" s="70">
        <f t="shared" si="72"/>
        <v>3.3999999999999989E-2</v>
      </c>
      <c r="Q282" s="24">
        <f t="shared" si="65"/>
        <v>2.7999999999999935E-2</v>
      </c>
      <c r="R282" s="24">
        <f t="shared" si="66"/>
        <v>4.8000000000000043E-2</v>
      </c>
    </row>
    <row r="283" spans="1:18" ht="15.75">
      <c r="A283" s="33">
        <v>41333</v>
      </c>
      <c r="B283" s="84">
        <v>282</v>
      </c>
      <c r="C283" s="83" t="s">
        <v>232</v>
      </c>
      <c r="D283" s="19" t="s">
        <v>40</v>
      </c>
      <c r="E283" s="61">
        <v>0.51</v>
      </c>
      <c r="F283" s="54">
        <v>0.45</v>
      </c>
      <c r="G283" s="38">
        <v>0.45</v>
      </c>
      <c r="H283" s="38">
        <v>0.45</v>
      </c>
      <c r="I283" s="38">
        <v>0.45</v>
      </c>
      <c r="J283" s="61">
        <v>0.47</v>
      </c>
      <c r="K283" s="61">
        <v>0.46</v>
      </c>
      <c r="L283" s="61">
        <v>0.5</v>
      </c>
      <c r="M283" s="69"/>
      <c r="N283" s="69">
        <f t="shared" si="75"/>
        <v>0</v>
      </c>
      <c r="O283" s="69">
        <f t="shared" si="76"/>
        <v>0</v>
      </c>
      <c r="P283" s="70">
        <f t="shared" si="72"/>
        <v>4.4444444444444363E-2</v>
      </c>
      <c r="Q283" s="24">
        <f t="shared" si="65"/>
        <v>2.222222222222224E-2</v>
      </c>
      <c r="R283" s="24">
        <f t="shared" si="66"/>
        <v>0.11111111111111108</v>
      </c>
    </row>
    <row r="284" spans="1:18" ht="15.75">
      <c r="A284" s="33">
        <v>41334</v>
      </c>
      <c r="B284" s="84">
        <v>283</v>
      </c>
      <c r="C284" s="83" t="s">
        <v>1</v>
      </c>
      <c r="D284" s="19" t="s">
        <v>40</v>
      </c>
      <c r="E284" s="61">
        <v>5.74</v>
      </c>
      <c r="F284" s="54">
        <v>5.73</v>
      </c>
      <c r="G284" s="38">
        <v>5.68</v>
      </c>
      <c r="H284" s="38">
        <v>5.68</v>
      </c>
      <c r="I284" s="38">
        <v>5.68</v>
      </c>
      <c r="J284" s="61">
        <v>5.89</v>
      </c>
      <c r="K284" s="61">
        <v>6.37</v>
      </c>
      <c r="L284" s="61">
        <v>6.36</v>
      </c>
      <c r="M284" s="69"/>
      <c r="N284" s="69">
        <f t="shared" si="75"/>
        <v>-8.7260034904015349E-3</v>
      </c>
      <c r="O284" s="69">
        <f t="shared" si="76"/>
        <v>-8.7260034904015349E-3</v>
      </c>
      <c r="P284" s="70">
        <f t="shared" si="72"/>
        <v>2.7923211169284336E-2</v>
      </c>
      <c r="Q284" s="24">
        <f t="shared" si="65"/>
        <v>0.1116928446771378</v>
      </c>
      <c r="R284" s="24">
        <f t="shared" si="66"/>
        <v>0.10994764397905757</v>
      </c>
    </row>
    <row r="285" spans="1:18" ht="15.75">
      <c r="A285" s="33">
        <v>41337</v>
      </c>
      <c r="B285" s="84">
        <v>284</v>
      </c>
      <c r="C285" s="83" t="s">
        <v>233</v>
      </c>
      <c r="D285" s="75" t="s">
        <v>61</v>
      </c>
      <c r="E285" s="61">
        <v>12.61</v>
      </c>
      <c r="F285" s="54">
        <v>12.96</v>
      </c>
      <c r="G285" s="38">
        <v>12.71</v>
      </c>
      <c r="H285" s="38">
        <v>12.71</v>
      </c>
      <c r="I285" s="38">
        <v>12.71</v>
      </c>
      <c r="J285" s="61">
        <v>12.96</v>
      </c>
      <c r="K285" s="61">
        <v>13.75</v>
      </c>
      <c r="L285" s="61">
        <v>13.06</v>
      </c>
      <c r="M285" s="69"/>
      <c r="N285" s="69">
        <f t="shared" si="75"/>
        <v>-1.9290123456790154E-2</v>
      </c>
      <c r="O285" s="69">
        <f t="shared" si="76"/>
        <v>-1.9290123456790154E-2</v>
      </c>
      <c r="P285" s="70">
        <f t="shared" si="72"/>
        <v>0</v>
      </c>
      <c r="Q285" s="24">
        <f t="shared" si="65"/>
        <v>6.0956790123456721E-2</v>
      </c>
      <c r="R285" s="24">
        <f t="shared" si="66"/>
        <v>7.7160493827160212E-3</v>
      </c>
    </row>
    <row r="286" spans="1:18" ht="15.75">
      <c r="A286" s="33">
        <v>41338</v>
      </c>
      <c r="B286" s="84">
        <v>285</v>
      </c>
      <c r="C286" s="83" t="s">
        <v>226</v>
      </c>
      <c r="D286" s="75" t="s">
        <v>61</v>
      </c>
      <c r="E286" s="61">
        <v>4.0199999999999996</v>
      </c>
      <c r="F286" s="54">
        <v>4.0999999999999996</v>
      </c>
      <c r="G286" s="38">
        <v>4.0999999999999996</v>
      </c>
      <c r="H286" s="38">
        <v>4.0999999999999996</v>
      </c>
      <c r="I286" s="38">
        <v>4.0999999999999996</v>
      </c>
      <c r="J286" s="61">
        <v>4.32</v>
      </c>
      <c r="K286" s="61">
        <v>4.45</v>
      </c>
      <c r="L286" s="61">
        <v>4.5</v>
      </c>
      <c r="M286" s="69"/>
      <c r="N286" s="69">
        <f t="shared" si="75"/>
        <v>0</v>
      </c>
      <c r="O286" s="69">
        <f t="shared" si="76"/>
        <v>0</v>
      </c>
      <c r="P286" s="70">
        <f t="shared" si="72"/>
        <v>5.3658536585366012E-2</v>
      </c>
      <c r="Q286" s="24">
        <f t="shared" si="65"/>
        <v>8.5365853658536717E-2</v>
      </c>
      <c r="R286" s="24">
        <f t="shared" si="66"/>
        <v>9.7560975609756198E-2</v>
      </c>
    </row>
    <row r="287" spans="1:18" ht="15.75">
      <c r="A287" s="33">
        <v>41339</v>
      </c>
      <c r="B287" s="84">
        <v>286</v>
      </c>
      <c r="C287" s="83" t="s">
        <v>183</v>
      </c>
      <c r="D287" s="75" t="s">
        <v>59</v>
      </c>
      <c r="E287" s="61">
        <v>0.82</v>
      </c>
      <c r="F287" s="54">
        <v>0.81</v>
      </c>
      <c r="G287" s="38">
        <v>0.77</v>
      </c>
      <c r="H287" s="38">
        <v>0.77</v>
      </c>
      <c r="I287" s="38">
        <v>0.77</v>
      </c>
      <c r="J287" s="61">
        <v>0.81</v>
      </c>
      <c r="K287" s="61">
        <v>0.82</v>
      </c>
      <c r="L287" s="61">
        <v>0.9</v>
      </c>
      <c r="M287" s="69"/>
      <c r="N287" s="69">
        <f t="shared" si="75"/>
        <v>-4.9382716049382713E-2</v>
      </c>
      <c r="O287" s="69">
        <f t="shared" si="76"/>
        <v>-4.9382716049382713E-2</v>
      </c>
      <c r="P287" s="70">
        <f t="shared" si="72"/>
        <v>0</v>
      </c>
      <c r="Q287" s="24">
        <f t="shared" si="65"/>
        <v>1.2345679012345552E-2</v>
      </c>
      <c r="R287" s="24">
        <f t="shared" si="66"/>
        <v>0.11111111111111106</v>
      </c>
    </row>
    <row r="288" spans="1:18" ht="15.75">
      <c r="A288" s="33">
        <v>41340</v>
      </c>
      <c r="B288" s="84">
        <v>287</v>
      </c>
      <c r="C288" s="83" t="s">
        <v>234</v>
      </c>
      <c r="D288" s="75" t="s">
        <v>59</v>
      </c>
      <c r="E288" s="61">
        <v>0.32</v>
      </c>
      <c r="F288" s="54">
        <v>0.31</v>
      </c>
      <c r="G288" s="38">
        <v>0.28999999999999998</v>
      </c>
      <c r="H288" s="38">
        <v>0.28999999999999998</v>
      </c>
      <c r="I288" s="38">
        <v>0.28999999999999998</v>
      </c>
      <c r="J288" s="61">
        <v>0.3</v>
      </c>
      <c r="K288" s="61">
        <v>0.35</v>
      </c>
      <c r="L288" s="61">
        <v>0.31</v>
      </c>
      <c r="M288" s="69"/>
      <c r="N288" s="69">
        <f t="shared" ref="N288:N294" si="77">H288/F288-1</f>
        <v>-6.4516129032258118E-2</v>
      </c>
      <c r="O288" s="69">
        <f t="shared" ref="O288:O294" si="78">I288/F288-1</f>
        <v>-6.4516129032258118E-2</v>
      </c>
      <c r="P288" s="70">
        <f t="shared" si="72"/>
        <v>-3.2258064516129059E-2</v>
      </c>
      <c r="Q288" s="24">
        <f t="shared" si="65"/>
        <v>0.12903225806451607</v>
      </c>
      <c r="R288" s="24">
        <f t="shared" si="66"/>
        <v>0</v>
      </c>
    </row>
    <row r="289" spans="1:18" ht="15.75">
      <c r="A289" s="33">
        <v>41344</v>
      </c>
      <c r="B289" s="84">
        <v>288</v>
      </c>
      <c r="C289" s="83" t="s">
        <v>235</v>
      </c>
      <c r="D289" s="75" t="s">
        <v>32</v>
      </c>
      <c r="E289" s="61">
        <v>7.89</v>
      </c>
      <c r="F289" s="54">
        <v>7.85</v>
      </c>
      <c r="G289" s="38">
        <v>7.65</v>
      </c>
      <c r="H289" s="38">
        <v>7.32</v>
      </c>
      <c r="I289" s="38">
        <v>7.32</v>
      </c>
      <c r="J289" s="61">
        <v>7.82</v>
      </c>
      <c r="K289" s="61">
        <v>7.4</v>
      </c>
      <c r="L289" s="61">
        <v>7.36</v>
      </c>
      <c r="M289" s="69"/>
      <c r="N289" s="69">
        <f t="shared" si="77"/>
        <v>-6.7515923566878855E-2</v>
      </c>
      <c r="O289" s="69">
        <f t="shared" si="78"/>
        <v>-6.7515923566878855E-2</v>
      </c>
      <c r="P289" s="70">
        <f t="shared" si="72"/>
        <v>-3.8216560509553329E-3</v>
      </c>
      <c r="Q289" s="24">
        <f t="shared" si="65"/>
        <v>-5.7324840764331121E-2</v>
      </c>
      <c r="R289" s="24">
        <f t="shared" si="66"/>
        <v>-6.2420382165605012E-2</v>
      </c>
    </row>
    <row r="290" spans="1:18" ht="15.75">
      <c r="A290" s="33">
        <v>41345</v>
      </c>
      <c r="B290" s="84">
        <v>289</v>
      </c>
      <c r="C290" s="83" t="s">
        <v>236</v>
      </c>
      <c r="D290" s="75" t="s">
        <v>32</v>
      </c>
      <c r="E290" s="61">
        <v>4.7</v>
      </c>
      <c r="F290" s="54">
        <v>4.7</v>
      </c>
      <c r="G290" s="38">
        <v>4.63</v>
      </c>
      <c r="H290" s="38">
        <v>4.51</v>
      </c>
      <c r="I290" s="38">
        <v>4.49</v>
      </c>
      <c r="J290" s="61">
        <v>4.6500000000000004</v>
      </c>
      <c r="K290" s="61">
        <v>4.51</v>
      </c>
      <c r="L290" s="61">
        <v>4.5</v>
      </c>
      <c r="M290" s="69"/>
      <c r="N290" s="69">
        <f t="shared" si="77"/>
        <v>-4.0425531914893731E-2</v>
      </c>
      <c r="O290" s="69">
        <f t="shared" si="78"/>
        <v>-4.4680851063829796E-2</v>
      </c>
      <c r="P290" s="70">
        <f t="shared" si="72"/>
        <v>-1.0638297872340387E-2</v>
      </c>
      <c r="Q290" s="24">
        <f t="shared" si="65"/>
        <v>-4.0425531914893696E-2</v>
      </c>
      <c r="R290" s="24">
        <f t="shared" si="66"/>
        <v>-4.2553191489361736E-2</v>
      </c>
    </row>
    <row r="291" spans="1:18" ht="15.75">
      <c r="A291" s="33">
        <v>41346</v>
      </c>
      <c r="B291" s="84">
        <v>290</v>
      </c>
      <c r="C291" s="83" t="s">
        <v>237</v>
      </c>
      <c r="D291" s="75" t="s">
        <v>61</v>
      </c>
      <c r="E291" s="61">
        <v>1.9</v>
      </c>
      <c r="F291" s="54">
        <v>1.89</v>
      </c>
      <c r="G291" s="38">
        <v>1.84</v>
      </c>
      <c r="H291" s="38">
        <v>1.81</v>
      </c>
      <c r="I291" s="38">
        <v>1.81</v>
      </c>
      <c r="J291" s="61">
        <v>1.87</v>
      </c>
      <c r="K291" s="61">
        <v>1.81</v>
      </c>
      <c r="L291" s="61">
        <v>1.8</v>
      </c>
      <c r="M291" s="69"/>
      <c r="N291" s="69">
        <f t="shared" si="77"/>
        <v>-4.2328042328042215E-2</v>
      </c>
      <c r="O291" s="69">
        <f t="shared" si="78"/>
        <v>-4.2328042328042215E-2</v>
      </c>
      <c r="P291" s="70">
        <f t="shared" si="72"/>
        <v>-1.0582010582010474E-2</v>
      </c>
      <c r="Q291" s="24">
        <f t="shared" si="65"/>
        <v>-4.2328042328042249E-2</v>
      </c>
      <c r="R291" s="24">
        <f t="shared" si="66"/>
        <v>-4.7619047619047547E-2</v>
      </c>
    </row>
    <row r="292" spans="1:18" ht="15.75">
      <c r="A292" s="33">
        <v>41347</v>
      </c>
      <c r="B292" s="84">
        <v>291</v>
      </c>
      <c r="C292" s="83" t="s">
        <v>238</v>
      </c>
      <c r="D292" s="19" t="s">
        <v>40</v>
      </c>
      <c r="E292" s="61">
        <v>11.19</v>
      </c>
      <c r="F292" s="54">
        <v>11.85</v>
      </c>
      <c r="G292" s="38">
        <v>10.5</v>
      </c>
      <c r="H292" s="38">
        <v>10.16</v>
      </c>
      <c r="I292" s="38">
        <v>10.16</v>
      </c>
      <c r="J292" s="61">
        <v>10.5</v>
      </c>
      <c r="K292" s="61">
        <v>10.43</v>
      </c>
      <c r="L292" s="61">
        <v>10.45</v>
      </c>
      <c r="M292" s="69"/>
      <c r="N292" s="69">
        <f t="shared" si="77"/>
        <v>-0.14261603375527421</v>
      </c>
      <c r="O292" s="69">
        <f t="shared" si="78"/>
        <v>-0.14261603375527421</v>
      </c>
      <c r="P292" s="70">
        <f t="shared" si="72"/>
        <v>-0.11392405063291136</v>
      </c>
      <c r="Q292" s="24">
        <f t="shared" si="65"/>
        <v>-0.11983122362869197</v>
      </c>
      <c r="R292" s="24">
        <f t="shared" si="66"/>
        <v>-0.11814345991561184</v>
      </c>
    </row>
    <row r="293" spans="1:18" ht="15.75">
      <c r="A293" s="33">
        <v>41348</v>
      </c>
      <c r="B293" s="84">
        <v>292</v>
      </c>
      <c r="C293" s="83" t="s">
        <v>239</v>
      </c>
      <c r="D293" s="19" t="s">
        <v>40</v>
      </c>
      <c r="E293" s="61">
        <v>2.79</v>
      </c>
      <c r="F293" s="54">
        <v>2.77</v>
      </c>
      <c r="G293" s="38">
        <v>2.5</v>
      </c>
      <c r="H293" s="38">
        <v>2.5</v>
      </c>
      <c r="I293" s="38">
        <v>2.5</v>
      </c>
      <c r="J293" s="61">
        <v>2.74</v>
      </c>
      <c r="K293" s="61">
        <v>2.7</v>
      </c>
      <c r="L293" s="61">
        <v>2.6</v>
      </c>
      <c r="M293" s="69"/>
      <c r="N293" s="69">
        <f t="shared" si="77"/>
        <v>-9.7472924187725685E-2</v>
      </c>
      <c r="O293" s="69">
        <f t="shared" si="78"/>
        <v>-9.7472924187725685E-2</v>
      </c>
      <c r="P293" s="70">
        <f t="shared" ref="P293:P327" si="79">(J293-F293)/F293</f>
        <v>-1.0830324909747223E-2</v>
      </c>
      <c r="Q293" s="24">
        <f t="shared" si="65"/>
        <v>-2.5270758122743625E-2</v>
      </c>
      <c r="R293" s="24">
        <f t="shared" si="66"/>
        <v>-6.1371841155234634E-2</v>
      </c>
    </row>
    <row r="294" spans="1:18" ht="15.75">
      <c r="A294" s="33">
        <v>41351</v>
      </c>
      <c r="B294" s="84">
        <v>293</v>
      </c>
      <c r="C294" s="83" t="s">
        <v>20</v>
      </c>
      <c r="D294" s="75" t="s">
        <v>58</v>
      </c>
      <c r="E294" s="61">
        <v>807</v>
      </c>
      <c r="F294" s="54">
        <v>807.5</v>
      </c>
      <c r="G294" s="38">
        <v>795</v>
      </c>
      <c r="H294" s="38">
        <v>790.5</v>
      </c>
      <c r="I294" s="38">
        <v>780</v>
      </c>
      <c r="J294" s="61">
        <v>800</v>
      </c>
      <c r="K294" s="61">
        <v>790.5</v>
      </c>
      <c r="L294" s="61">
        <v>780.5</v>
      </c>
      <c r="M294" s="69"/>
      <c r="N294" s="69">
        <f t="shared" si="77"/>
        <v>-2.1052631578947323E-2</v>
      </c>
      <c r="O294" s="69">
        <f t="shared" si="78"/>
        <v>-3.4055727554179516E-2</v>
      </c>
      <c r="P294" s="70">
        <f t="shared" si="79"/>
        <v>-9.2879256965944269E-3</v>
      </c>
      <c r="Q294" s="24">
        <f t="shared" si="65"/>
        <v>-2.1052631578947368E-2</v>
      </c>
      <c r="R294" s="24">
        <f t="shared" si="66"/>
        <v>-3.3436532507739938E-2</v>
      </c>
    </row>
    <row r="295" spans="1:18" ht="15.75">
      <c r="A295" s="33">
        <v>41352</v>
      </c>
      <c r="B295" s="84">
        <v>294</v>
      </c>
      <c r="C295" s="83" t="s">
        <v>114</v>
      </c>
      <c r="D295" s="75" t="s">
        <v>32</v>
      </c>
      <c r="E295" s="61">
        <v>2.13</v>
      </c>
      <c r="F295" s="54">
        <v>2.09</v>
      </c>
      <c r="G295" s="38">
        <v>2.04</v>
      </c>
      <c r="H295" s="38">
        <v>1.82</v>
      </c>
      <c r="I295" s="38">
        <v>1.82</v>
      </c>
      <c r="J295" s="61">
        <v>2.06</v>
      </c>
      <c r="K295" s="61">
        <v>1.95</v>
      </c>
      <c r="L295" s="61">
        <v>2.0099999999999998</v>
      </c>
      <c r="M295" s="69"/>
      <c r="N295" s="69">
        <f t="shared" ref="N295:N300" si="80">H295/F295-1</f>
        <v>-0.12918660287081329</v>
      </c>
      <c r="O295" s="69">
        <f t="shared" ref="O295:O300" si="81">I295/F295-1</f>
        <v>-0.12918660287081329</v>
      </c>
      <c r="P295" s="70">
        <f t="shared" si="79"/>
        <v>-1.435406698564584E-2</v>
      </c>
      <c r="Q295" s="24">
        <f t="shared" si="65"/>
        <v>-6.6985645933014315E-2</v>
      </c>
      <c r="R295" s="24">
        <f t="shared" si="66"/>
        <v>-3.8277511961722521E-2</v>
      </c>
    </row>
    <row r="296" spans="1:18" ht="15.75">
      <c r="A296" s="33">
        <v>41353</v>
      </c>
      <c r="B296" s="84">
        <v>295</v>
      </c>
      <c r="C296" s="83" t="s">
        <v>185</v>
      </c>
      <c r="D296" s="75" t="s">
        <v>32</v>
      </c>
      <c r="E296" s="61">
        <v>15.3</v>
      </c>
      <c r="F296" s="54">
        <v>15.35</v>
      </c>
      <c r="G296" s="38">
        <v>15.3</v>
      </c>
      <c r="H296" s="38">
        <v>13.91</v>
      </c>
      <c r="I296" s="38">
        <v>13.71</v>
      </c>
      <c r="J296" s="61">
        <v>15.3</v>
      </c>
      <c r="K296" s="61">
        <v>15.15</v>
      </c>
      <c r="L296" s="61">
        <v>14</v>
      </c>
      <c r="M296" s="69"/>
      <c r="N296" s="69">
        <f t="shared" si="80"/>
        <v>-9.3811074918566772E-2</v>
      </c>
      <c r="O296" s="69">
        <f t="shared" si="81"/>
        <v>-0.10684039087947872</v>
      </c>
      <c r="P296" s="70">
        <f t="shared" si="79"/>
        <v>-3.2573289902279438E-3</v>
      </c>
      <c r="Q296" s="24">
        <f t="shared" si="65"/>
        <v>-1.3029315960912006E-2</v>
      </c>
      <c r="R296" s="24">
        <f t="shared" si="66"/>
        <v>-8.7947882736156335E-2</v>
      </c>
    </row>
    <row r="297" spans="1:18" ht="15.75">
      <c r="A297" s="33">
        <v>41354</v>
      </c>
      <c r="B297" s="84">
        <v>296</v>
      </c>
      <c r="C297" s="83" t="s">
        <v>57</v>
      </c>
      <c r="D297" s="75" t="s">
        <v>58</v>
      </c>
      <c r="E297" s="61">
        <v>9.99</v>
      </c>
      <c r="F297" s="54">
        <v>9.9600000000000009</v>
      </c>
      <c r="G297" s="38">
        <v>9.31</v>
      </c>
      <c r="H297" s="38">
        <v>9.31</v>
      </c>
      <c r="I297" s="38">
        <v>9.31</v>
      </c>
      <c r="J297" s="61">
        <v>9.52</v>
      </c>
      <c r="K297" s="61">
        <v>9.7799999999999994</v>
      </c>
      <c r="L297" s="61">
        <v>9.99</v>
      </c>
      <c r="M297" s="69"/>
      <c r="N297" s="69">
        <f t="shared" si="80"/>
        <v>-6.5261044176706862E-2</v>
      </c>
      <c r="O297" s="69">
        <f t="shared" si="81"/>
        <v>-6.5261044176706862E-2</v>
      </c>
      <c r="P297" s="70">
        <f t="shared" si="79"/>
        <v>-4.4176706827309363E-2</v>
      </c>
      <c r="Q297" s="24">
        <f t="shared" si="65"/>
        <v>-1.8072289156626654E-2</v>
      </c>
      <c r="R297" s="24">
        <f t="shared" si="66"/>
        <v>3.0120481927710199E-3</v>
      </c>
    </row>
    <row r="298" spans="1:18" ht="15.75">
      <c r="A298" s="33">
        <v>41355</v>
      </c>
      <c r="B298" s="84">
        <v>297</v>
      </c>
      <c r="C298" s="83" t="s">
        <v>39</v>
      </c>
      <c r="D298" s="75" t="s">
        <v>58</v>
      </c>
      <c r="E298" s="61">
        <v>251</v>
      </c>
      <c r="F298" s="54">
        <v>255</v>
      </c>
      <c r="G298" s="38">
        <v>251</v>
      </c>
      <c r="H298" s="38">
        <v>251</v>
      </c>
      <c r="I298" s="38">
        <v>251</v>
      </c>
      <c r="J298" s="61">
        <v>253</v>
      </c>
      <c r="K298" s="61">
        <v>251.9</v>
      </c>
      <c r="L298" s="61">
        <v>252</v>
      </c>
      <c r="M298" s="69"/>
      <c r="N298" s="69">
        <f t="shared" si="80"/>
        <v>-1.5686274509803977E-2</v>
      </c>
      <c r="O298" s="69">
        <f t="shared" si="81"/>
        <v>-1.5686274509803977E-2</v>
      </c>
      <c r="P298" s="70">
        <f t="shared" si="79"/>
        <v>-7.8431372549019607E-3</v>
      </c>
      <c r="Q298" s="24">
        <f t="shared" si="65"/>
        <v>-1.2156862745098017E-2</v>
      </c>
      <c r="R298" s="24">
        <f t="shared" si="66"/>
        <v>-1.1764705882352941E-2</v>
      </c>
    </row>
    <row r="299" spans="1:18" ht="15.75">
      <c r="A299" s="33">
        <v>41356</v>
      </c>
      <c r="B299" s="84">
        <v>298</v>
      </c>
      <c r="C299" s="83" t="s">
        <v>43</v>
      </c>
      <c r="D299" s="75" t="s">
        <v>32</v>
      </c>
      <c r="E299" s="61">
        <v>29.5</v>
      </c>
      <c r="F299" s="54">
        <v>29.01</v>
      </c>
      <c r="G299" s="38">
        <v>29.01</v>
      </c>
      <c r="H299" s="38">
        <v>29.01</v>
      </c>
      <c r="I299" s="38">
        <v>29.01</v>
      </c>
      <c r="J299" s="61">
        <v>29.06</v>
      </c>
      <c r="K299" s="61">
        <v>29.6</v>
      </c>
      <c r="L299" s="61">
        <v>29.4</v>
      </c>
      <c r="M299" s="69"/>
      <c r="N299" s="69">
        <f t="shared" si="80"/>
        <v>0</v>
      </c>
      <c r="O299" s="69">
        <f t="shared" si="81"/>
        <v>0</v>
      </c>
      <c r="P299" s="70">
        <f t="shared" si="79"/>
        <v>1.723543605653125E-3</v>
      </c>
      <c r="Q299" s="24">
        <f t="shared" si="65"/>
        <v>2.0337814546708025E-2</v>
      </c>
      <c r="R299" s="24">
        <f t="shared" si="66"/>
        <v>1.3443640124095036E-2</v>
      </c>
    </row>
    <row r="300" spans="1:18" ht="15.75">
      <c r="A300" s="33">
        <v>41357</v>
      </c>
      <c r="B300" s="84">
        <v>299</v>
      </c>
      <c r="C300" s="83" t="s">
        <v>8</v>
      </c>
      <c r="D300" s="75" t="s">
        <v>58</v>
      </c>
      <c r="E300" s="61">
        <v>4.55</v>
      </c>
      <c r="F300" s="54">
        <v>4.55</v>
      </c>
      <c r="G300" s="38">
        <v>4.55</v>
      </c>
      <c r="H300" s="38">
        <v>4.55</v>
      </c>
      <c r="I300" s="38">
        <v>4.55</v>
      </c>
      <c r="J300" s="61">
        <v>4.74</v>
      </c>
      <c r="K300" s="61">
        <v>4.74</v>
      </c>
      <c r="L300" s="61">
        <v>4.75</v>
      </c>
      <c r="M300" s="69"/>
      <c r="N300" s="69">
        <f t="shared" si="80"/>
        <v>0</v>
      </c>
      <c r="O300" s="69">
        <f t="shared" si="81"/>
        <v>0</v>
      </c>
      <c r="P300" s="70">
        <f t="shared" si="79"/>
        <v>4.1758241758241846E-2</v>
      </c>
      <c r="Q300" s="24">
        <f t="shared" si="65"/>
        <v>4.1758241758241846E-2</v>
      </c>
      <c r="R300" s="24">
        <f t="shared" si="66"/>
        <v>4.3956043956043994E-2</v>
      </c>
    </row>
    <row r="301" spans="1:18" ht="15.75">
      <c r="A301" s="33">
        <v>41358</v>
      </c>
      <c r="B301" s="84">
        <v>300</v>
      </c>
      <c r="C301" s="83" t="s">
        <v>179</v>
      </c>
      <c r="D301" s="75" t="s">
        <v>58</v>
      </c>
      <c r="E301" s="61">
        <v>92.2</v>
      </c>
      <c r="F301" s="54">
        <v>90</v>
      </c>
      <c r="G301" s="38">
        <v>89.6</v>
      </c>
      <c r="H301" s="38">
        <v>89.6</v>
      </c>
      <c r="I301" s="38">
        <v>89.6</v>
      </c>
      <c r="J301" s="61">
        <v>91</v>
      </c>
      <c r="K301" s="61">
        <v>92.7</v>
      </c>
      <c r="L301" s="61">
        <v>91.7</v>
      </c>
      <c r="M301" s="69"/>
      <c r="N301" s="69">
        <f t="shared" ref="N301:N306" si="82">H301/F301-1</f>
        <v>-4.4444444444444731E-3</v>
      </c>
      <c r="O301" s="69">
        <f t="shared" ref="O301:O306" si="83">I301/F301-1</f>
        <v>-4.4444444444444731E-3</v>
      </c>
      <c r="P301" s="70">
        <f t="shared" si="79"/>
        <v>1.1111111111111112E-2</v>
      </c>
      <c r="Q301" s="24">
        <f t="shared" si="65"/>
        <v>3.000000000000003E-2</v>
      </c>
      <c r="R301" s="24">
        <f t="shared" si="66"/>
        <v>1.888888888888892E-2</v>
      </c>
    </row>
    <row r="302" spans="1:18" ht="15.75">
      <c r="A302" s="33">
        <v>41359</v>
      </c>
      <c r="B302" s="84">
        <v>301</v>
      </c>
      <c r="C302" s="83" t="s">
        <v>240</v>
      </c>
      <c r="D302" s="75" t="s">
        <v>58</v>
      </c>
      <c r="E302" s="61">
        <v>1.96</v>
      </c>
      <c r="F302" s="54">
        <v>1.99</v>
      </c>
      <c r="G302" s="38">
        <v>1.9</v>
      </c>
      <c r="H302" s="38">
        <v>1.9</v>
      </c>
      <c r="I302" s="38">
        <v>1.9</v>
      </c>
      <c r="J302" s="61">
        <v>1.95</v>
      </c>
      <c r="K302" s="61">
        <v>1.91</v>
      </c>
      <c r="L302" s="61">
        <v>1.9</v>
      </c>
      <c r="M302" s="69"/>
      <c r="N302" s="69">
        <f t="shared" si="82"/>
        <v>-4.5226130653266416E-2</v>
      </c>
      <c r="O302" s="69">
        <f t="shared" si="83"/>
        <v>-4.5226130653266416E-2</v>
      </c>
      <c r="P302" s="70">
        <f t="shared" si="79"/>
        <v>-2.0100502512562832E-2</v>
      </c>
      <c r="Q302" s="24">
        <f t="shared" si="65"/>
        <v>-4.0201005025125663E-2</v>
      </c>
      <c r="R302" s="24">
        <f t="shared" si="66"/>
        <v>-4.5226130653266375E-2</v>
      </c>
    </row>
    <row r="303" spans="1:18" ht="15.75">
      <c r="A303" s="33">
        <v>41366</v>
      </c>
      <c r="B303" s="84">
        <v>302</v>
      </c>
      <c r="C303" s="83" t="s">
        <v>25</v>
      </c>
      <c r="D303" s="75" t="s">
        <v>59</v>
      </c>
      <c r="E303" s="61">
        <v>32</v>
      </c>
      <c r="F303" s="54">
        <v>32</v>
      </c>
      <c r="G303" s="38">
        <v>31.36</v>
      </c>
      <c r="H303" s="38">
        <v>31</v>
      </c>
      <c r="I303" s="38">
        <v>29.52</v>
      </c>
      <c r="J303" s="61">
        <v>31.36</v>
      </c>
      <c r="K303" s="61">
        <v>31.49</v>
      </c>
      <c r="L303" s="61">
        <v>29.52</v>
      </c>
      <c r="M303" s="69"/>
      <c r="N303" s="69">
        <f t="shared" si="82"/>
        <v>-3.125E-2</v>
      </c>
      <c r="O303" s="69">
        <f t="shared" si="83"/>
        <v>-7.7500000000000013E-2</v>
      </c>
      <c r="P303" s="70">
        <f t="shared" si="79"/>
        <v>-2.0000000000000018E-2</v>
      </c>
      <c r="Q303" s="24">
        <f t="shared" si="65"/>
        <v>-1.5937500000000049E-2</v>
      </c>
      <c r="R303" s="24">
        <f t="shared" si="66"/>
        <v>-7.7500000000000013E-2</v>
      </c>
    </row>
    <row r="304" spans="1:18" ht="15.75">
      <c r="A304" s="33">
        <v>41367</v>
      </c>
      <c r="B304" s="84">
        <v>303</v>
      </c>
      <c r="C304" s="83" t="s">
        <v>94</v>
      </c>
      <c r="D304" s="75" t="s">
        <v>61</v>
      </c>
      <c r="E304" s="61">
        <v>18.47</v>
      </c>
      <c r="F304" s="54">
        <v>18.68</v>
      </c>
      <c r="G304" s="38">
        <v>17.510000000000002</v>
      </c>
      <c r="H304" s="38">
        <v>17.510000000000002</v>
      </c>
      <c r="I304" s="38">
        <v>17.510000000000002</v>
      </c>
      <c r="J304" s="61">
        <v>18.600000000000001</v>
      </c>
      <c r="K304" s="61">
        <v>18.59</v>
      </c>
      <c r="L304" s="61">
        <v>18.39</v>
      </c>
      <c r="M304" s="69"/>
      <c r="N304" s="69">
        <f t="shared" si="82"/>
        <v>-6.2633832976445314E-2</v>
      </c>
      <c r="O304" s="69">
        <f t="shared" si="83"/>
        <v>-6.2633832976445314E-2</v>
      </c>
      <c r="P304" s="70">
        <f t="shared" si="79"/>
        <v>-4.2826552462525858E-3</v>
      </c>
      <c r="Q304" s="24">
        <f t="shared" si="65"/>
        <v>-4.8179871520342534E-3</v>
      </c>
      <c r="R304" s="24">
        <f t="shared" si="66"/>
        <v>-1.5524625267665907E-2</v>
      </c>
    </row>
    <row r="305" spans="1:18" ht="15.75">
      <c r="A305" s="33">
        <v>41368</v>
      </c>
      <c r="B305" s="84">
        <v>304</v>
      </c>
      <c r="C305" s="83" t="s">
        <v>191</v>
      </c>
      <c r="D305" s="75" t="s">
        <v>58</v>
      </c>
      <c r="E305" s="61">
        <v>2.27</v>
      </c>
      <c r="F305" s="54">
        <v>2.2799999999999998</v>
      </c>
      <c r="G305" s="38">
        <v>2.2200000000000002</v>
      </c>
      <c r="H305" s="38">
        <v>2.2200000000000002</v>
      </c>
      <c r="I305" s="38">
        <v>2.2200000000000002</v>
      </c>
      <c r="J305" s="61">
        <v>2.29</v>
      </c>
      <c r="K305" s="61">
        <v>2.2799999999999998</v>
      </c>
      <c r="L305" s="61">
        <v>2.25</v>
      </c>
      <c r="M305" s="69"/>
      <c r="N305" s="69">
        <f t="shared" si="82"/>
        <v>-2.631578947368407E-2</v>
      </c>
      <c r="O305" s="69">
        <f t="shared" si="83"/>
        <v>-2.631578947368407E-2</v>
      </c>
      <c r="P305" s="70">
        <f t="shared" si="79"/>
        <v>4.385964912280803E-3</v>
      </c>
      <c r="Q305" s="24">
        <f t="shared" si="65"/>
        <v>0</v>
      </c>
      <c r="R305" s="24">
        <f t="shared" si="66"/>
        <v>-1.3157894736842021E-2</v>
      </c>
    </row>
    <row r="306" spans="1:18" ht="15.75">
      <c r="A306" s="33">
        <v>41369</v>
      </c>
      <c r="B306" s="84">
        <v>305</v>
      </c>
      <c r="C306" s="83" t="s">
        <v>54</v>
      </c>
      <c r="D306" s="75" t="s">
        <v>59</v>
      </c>
      <c r="E306" s="61">
        <v>6.22</v>
      </c>
      <c r="F306" s="54">
        <v>6.22</v>
      </c>
      <c r="G306" s="38">
        <v>6.06</v>
      </c>
      <c r="H306" s="38">
        <v>6.06</v>
      </c>
      <c r="I306" s="38">
        <v>6.06</v>
      </c>
      <c r="J306" s="61">
        <v>6.06</v>
      </c>
      <c r="K306" s="61">
        <v>6.44</v>
      </c>
      <c r="L306" s="61">
        <v>6.71</v>
      </c>
      <c r="M306" s="69"/>
      <c r="N306" s="69">
        <f t="shared" si="82"/>
        <v>-2.5723472668810365E-2</v>
      </c>
      <c r="O306" s="69">
        <f t="shared" si="83"/>
        <v>-2.5723472668810365E-2</v>
      </c>
      <c r="P306" s="70">
        <f t="shared" si="79"/>
        <v>-2.5723472668810313E-2</v>
      </c>
      <c r="Q306" s="24">
        <f t="shared" si="65"/>
        <v>3.5369774919614252E-2</v>
      </c>
      <c r="R306" s="24">
        <f t="shared" si="66"/>
        <v>7.8778135048231543E-2</v>
      </c>
    </row>
    <row r="307" spans="1:18" ht="15.75">
      <c r="A307" s="33">
        <v>41372</v>
      </c>
      <c r="B307" s="84">
        <v>306</v>
      </c>
      <c r="C307" s="83" t="s">
        <v>241</v>
      </c>
      <c r="D307" s="75" t="s">
        <v>14</v>
      </c>
      <c r="E307" s="61">
        <v>7.15</v>
      </c>
      <c r="F307" s="54">
        <v>7.17</v>
      </c>
      <c r="G307" s="38">
        <v>7.17</v>
      </c>
      <c r="H307" s="38">
        <v>7.17</v>
      </c>
      <c r="I307" s="38">
        <v>7.17</v>
      </c>
      <c r="J307" s="61">
        <v>7.37</v>
      </c>
      <c r="K307" s="61">
        <v>7.35</v>
      </c>
      <c r="L307" s="61">
        <v>7.37</v>
      </c>
      <c r="M307" s="69"/>
      <c r="N307" s="69">
        <f t="shared" ref="N307:N312" si="84">H307/F307-1</f>
        <v>0</v>
      </c>
      <c r="O307" s="69">
        <f t="shared" ref="O307:O312" si="85">I307/F307-1</f>
        <v>0</v>
      </c>
      <c r="P307" s="70">
        <f t="shared" si="79"/>
        <v>2.7894002789400303E-2</v>
      </c>
      <c r="Q307" s="24">
        <f t="shared" si="65"/>
        <v>2.5104602510460212E-2</v>
      </c>
      <c r="R307" s="24">
        <f t="shared" si="66"/>
        <v>2.7894002789400303E-2</v>
      </c>
    </row>
    <row r="308" spans="1:18" ht="15.75">
      <c r="A308" s="33">
        <v>41373</v>
      </c>
      <c r="B308" s="84">
        <v>307</v>
      </c>
      <c r="C308" s="83" t="s">
        <v>242</v>
      </c>
      <c r="D308" s="75" t="s">
        <v>58</v>
      </c>
      <c r="E308" s="61">
        <v>1.24</v>
      </c>
      <c r="F308" s="54">
        <v>1.21</v>
      </c>
      <c r="G308" s="38">
        <v>1.21</v>
      </c>
      <c r="H308" s="38">
        <v>1.19</v>
      </c>
      <c r="I308" s="38">
        <v>1.17</v>
      </c>
      <c r="J308" s="61">
        <v>1.22</v>
      </c>
      <c r="K308" s="61">
        <v>1.22</v>
      </c>
      <c r="L308" s="61">
        <v>1.23</v>
      </c>
      <c r="M308" s="69"/>
      <c r="N308" s="69">
        <f t="shared" si="84"/>
        <v>-1.6528925619834767E-2</v>
      </c>
      <c r="O308" s="69">
        <f t="shared" si="85"/>
        <v>-3.3057851239669422E-2</v>
      </c>
      <c r="P308" s="70">
        <f t="shared" si="79"/>
        <v>8.2644628099173625E-3</v>
      </c>
      <c r="Q308" s="24">
        <f t="shared" si="65"/>
        <v>8.2644628099173625E-3</v>
      </c>
      <c r="R308" s="24">
        <f t="shared" si="66"/>
        <v>1.6528925619834725E-2</v>
      </c>
    </row>
    <row r="309" spans="1:18" ht="15.75">
      <c r="A309" s="33">
        <v>41374</v>
      </c>
      <c r="B309" s="84">
        <v>308</v>
      </c>
      <c r="C309" s="83" t="s">
        <v>243</v>
      </c>
      <c r="D309" s="75" t="s">
        <v>32</v>
      </c>
      <c r="E309" s="61">
        <v>0.97</v>
      </c>
      <c r="F309" s="54">
        <v>0.98</v>
      </c>
      <c r="G309" s="38">
        <v>0.96</v>
      </c>
      <c r="H309" s="38">
        <v>0.93</v>
      </c>
      <c r="I309" s="38">
        <v>0.93</v>
      </c>
      <c r="J309" s="61">
        <v>0.96</v>
      </c>
      <c r="K309" s="61">
        <v>1.02</v>
      </c>
      <c r="L309" s="61">
        <v>0.95</v>
      </c>
      <c r="M309" s="69"/>
      <c r="N309" s="69">
        <f t="shared" si="84"/>
        <v>-5.1020408163265252E-2</v>
      </c>
      <c r="O309" s="69">
        <f t="shared" si="85"/>
        <v>-5.1020408163265252E-2</v>
      </c>
      <c r="P309" s="70">
        <f t="shared" si="79"/>
        <v>-2.0408163265306142E-2</v>
      </c>
      <c r="Q309" s="24">
        <f t="shared" si="65"/>
        <v>4.0816326530612283E-2</v>
      </c>
      <c r="R309" s="24">
        <f t="shared" si="66"/>
        <v>-3.0612244897959211E-2</v>
      </c>
    </row>
    <row r="310" spans="1:18" ht="15.75">
      <c r="A310" s="33">
        <v>41375</v>
      </c>
      <c r="B310" s="84">
        <v>309</v>
      </c>
      <c r="C310" s="83" t="s">
        <v>146</v>
      </c>
      <c r="D310" s="75" t="s">
        <v>58</v>
      </c>
      <c r="E310" s="61">
        <v>13.3</v>
      </c>
      <c r="F310" s="54">
        <v>13.83</v>
      </c>
      <c r="G310" s="38">
        <v>13.01</v>
      </c>
      <c r="H310" s="38">
        <v>12.9</v>
      </c>
      <c r="I310" s="38">
        <v>12.9</v>
      </c>
      <c r="J310" s="61">
        <v>13.26</v>
      </c>
      <c r="K310" s="61">
        <v>13.26</v>
      </c>
      <c r="L310" s="61">
        <v>13</v>
      </c>
      <c r="M310" s="69"/>
      <c r="N310" s="69">
        <f t="shared" si="84"/>
        <v>-6.724511930585686E-2</v>
      </c>
      <c r="O310" s="69">
        <f t="shared" si="85"/>
        <v>-6.724511930585686E-2</v>
      </c>
      <c r="P310" s="70">
        <f t="shared" si="79"/>
        <v>-4.1214750542299367E-2</v>
      </c>
      <c r="Q310" s="24">
        <f t="shared" si="65"/>
        <v>-4.1214750542299367E-2</v>
      </c>
      <c r="R310" s="24">
        <f t="shared" si="66"/>
        <v>-6.0014461315979761E-2</v>
      </c>
    </row>
    <row r="311" spans="1:18" ht="15.75">
      <c r="A311" s="33">
        <v>41376</v>
      </c>
      <c r="B311" s="84">
        <v>310</v>
      </c>
      <c r="C311" s="83" t="s">
        <v>244</v>
      </c>
      <c r="D311" s="75" t="s">
        <v>58</v>
      </c>
      <c r="E311" s="61">
        <v>12.29</v>
      </c>
      <c r="F311" s="54">
        <v>12.08</v>
      </c>
      <c r="G311" s="38">
        <v>11.42</v>
      </c>
      <c r="H311" s="38">
        <v>10.18</v>
      </c>
      <c r="I311" s="38">
        <v>9.25</v>
      </c>
      <c r="J311" s="61">
        <v>12</v>
      </c>
      <c r="K311" s="61">
        <v>10.35</v>
      </c>
      <c r="L311" s="61">
        <v>9.3000000000000007</v>
      </c>
      <c r="M311" s="69"/>
      <c r="N311" s="69">
        <f t="shared" si="84"/>
        <v>-0.15728476821192061</v>
      </c>
      <c r="O311" s="69">
        <f t="shared" si="85"/>
        <v>-0.23427152317880795</v>
      </c>
      <c r="P311" s="70">
        <f t="shared" si="79"/>
        <v>-6.6225165562913968E-3</v>
      </c>
      <c r="Q311" s="24">
        <f t="shared" si="65"/>
        <v>-0.14321192052980136</v>
      </c>
      <c r="R311" s="24">
        <f t="shared" si="66"/>
        <v>-0.23013245033112578</v>
      </c>
    </row>
    <row r="312" spans="1:18" ht="15.75">
      <c r="A312" s="33">
        <v>41379</v>
      </c>
      <c r="B312" s="84">
        <v>311</v>
      </c>
      <c r="C312" s="83" t="s">
        <v>91</v>
      </c>
      <c r="D312" s="75" t="s">
        <v>14</v>
      </c>
      <c r="E312" s="61">
        <v>15.1</v>
      </c>
      <c r="F312" s="54">
        <v>15.05</v>
      </c>
      <c r="G312" s="38">
        <v>14.65</v>
      </c>
      <c r="H312" s="38">
        <v>14.22</v>
      </c>
      <c r="I312" s="38">
        <v>14.22</v>
      </c>
      <c r="J312" s="61">
        <v>14.99</v>
      </c>
      <c r="K312" s="61">
        <v>14.76</v>
      </c>
      <c r="L312" s="61">
        <v>14.33</v>
      </c>
      <c r="M312" s="69"/>
      <c r="N312" s="69">
        <f t="shared" si="84"/>
        <v>-5.514950166112953E-2</v>
      </c>
      <c r="O312" s="69">
        <f t="shared" si="85"/>
        <v>-5.514950166112953E-2</v>
      </c>
      <c r="P312" s="70">
        <f t="shared" si="79"/>
        <v>-3.986710963455182E-3</v>
      </c>
      <c r="Q312" s="24">
        <f t="shared" si="65"/>
        <v>-1.9269102990033284E-2</v>
      </c>
      <c r="R312" s="24">
        <f t="shared" si="66"/>
        <v>-4.7840531561461834E-2</v>
      </c>
    </row>
    <row r="313" spans="1:18" ht="15.75">
      <c r="A313" s="33">
        <v>41380</v>
      </c>
      <c r="B313" s="84">
        <v>312</v>
      </c>
      <c r="C313" s="83" t="s">
        <v>45</v>
      </c>
      <c r="D313" s="75" t="s">
        <v>58</v>
      </c>
      <c r="E313" s="61">
        <v>2.02</v>
      </c>
      <c r="F313" s="54">
        <v>1.95</v>
      </c>
      <c r="G313" s="38">
        <v>1.94</v>
      </c>
      <c r="H313" s="38">
        <v>1.94</v>
      </c>
      <c r="I313" s="38">
        <v>1.94</v>
      </c>
      <c r="J313" s="61">
        <v>2.04</v>
      </c>
      <c r="K313" s="61">
        <v>2.02</v>
      </c>
      <c r="L313" s="61">
        <v>1.99</v>
      </c>
      <c r="M313" s="69"/>
      <c r="N313" s="69">
        <f t="shared" ref="N313:N318" si="86">H313/F313-1</f>
        <v>-5.12820512820511E-3</v>
      </c>
      <c r="O313" s="69">
        <f t="shared" ref="O313:O318" si="87">I313/F313-1</f>
        <v>-5.12820512820511E-3</v>
      </c>
      <c r="P313" s="70">
        <f t="shared" si="79"/>
        <v>4.6153846153846198E-2</v>
      </c>
      <c r="Q313" s="24">
        <f t="shared" si="65"/>
        <v>3.5897435897435929E-2</v>
      </c>
      <c r="R313" s="24">
        <f t="shared" si="66"/>
        <v>2.051282051282053E-2</v>
      </c>
    </row>
    <row r="314" spans="1:18" ht="15.75">
      <c r="A314" s="33">
        <v>41381</v>
      </c>
      <c r="B314" s="84">
        <v>313</v>
      </c>
      <c r="C314" s="83" t="s">
        <v>245</v>
      </c>
      <c r="D314" s="75" t="s">
        <v>58</v>
      </c>
      <c r="E314" s="61">
        <v>10.6</v>
      </c>
      <c r="F314" s="54">
        <v>10.61</v>
      </c>
      <c r="G314" s="38">
        <v>10.61</v>
      </c>
      <c r="H314" s="38">
        <v>10.61</v>
      </c>
      <c r="I314" s="38">
        <v>10.199999999999999</v>
      </c>
      <c r="J314" s="61">
        <v>10.74</v>
      </c>
      <c r="K314" s="61">
        <v>10.65</v>
      </c>
      <c r="L314" s="61">
        <v>10.45</v>
      </c>
      <c r="M314" s="69"/>
      <c r="N314" s="69">
        <f t="shared" si="86"/>
        <v>0</v>
      </c>
      <c r="O314" s="69">
        <f t="shared" si="87"/>
        <v>-3.8642789820923618E-2</v>
      </c>
      <c r="P314" s="70">
        <f t="shared" si="79"/>
        <v>1.2252591894439283E-2</v>
      </c>
      <c r="Q314" s="24">
        <f t="shared" si="65"/>
        <v>3.7700282752121512E-3</v>
      </c>
      <c r="R314" s="24">
        <f t="shared" si="66"/>
        <v>-1.508011310084827E-2</v>
      </c>
    </row>
    <row r="315" spans="1:18" ht="15.75">
      <c r="A315" s="33">
        <v>41382</v>
      </c>
      <c r="B315" s="84">
        <v>314</v>
      </c>
      <c r="C315" s="83" t="s">
        <v>132</v>
      </c>
      <c r="D315" s="75" t="s">
        <v>32</v>
      </c>
      <c r="E315" s="61">
        <v>47.98</v>
      </c>
      <c r="F315" s="54">
        <v>48.05</v>
      </c>
      <c r="G315" s="38">
        <v>48.05</v>
      </c>
      <c r="H315" s="38">
        <v>47.05</v>
      </c>
      <c r="I315" s="38">
        <v>46.05</v>
      </c>
      <c r="J315" s="61">
        <v>48.7</v>
      </c>
      <c r="K315" s="61">
        <v>47.12</v>
      </c>
      <c r="L315" s="61">
        <v>46.3</v>
      </c>
      <c r="M315" s="69"/>
      <c r="N315" s="69">
        <f t="shared" si="86"/>
        <v>-2.0811654526534884E-2</v>
      </c>
      <c r="O315" s="69">
        <f t="shared" si="87"/>
        <v>-4.1623309053069768E-2</v>
      </c>
      <c r="P315" s="70">
        <f t="shared" si="79"/>
        <v>1.3527575442247778E-2</v>
      </c>
      <c r="Q315" s="24">
        <f t="shared" si="65"/>
        <v>-1.9354838709677413E-2</v>
      </c>
      <c r="R315" s="24">
        <f t="shared" si="66"/>
        <v>-3.6420395421436005E-2</v>
      </c>
    </row>
    <row r="316" spans="1:18" ht="15.75">
      <c r="A316" s="33">
        <v>41383</v>
      </c>
      <c r="B316" s="84">
        <v>315</v>
      </c>
      <c r="C316" s="83" t="s">
        <v>246</v>
      </c>
      <c r="D316" s="19" t="s">
        <v>40</v>
      </c>
      <c r="E316" s="61">
        <v>1.1499999999999999</v>
      </c>
      <c r="F316" s="54">
        <v>1.1499999999999999</v>
      </c>
      <c r="G316" s="38">
        <v>1.1299999999999999</v>
      </c>
      <c r="H316" s="38">
        <v>1.1299999999999999</v>
      </c>
      <c r="I316" s="38">
        <v>1.1299999999999999</v>
      </c>
      <c r="J316" s="61">
        <v>1.1499999999999999</v>
      </c>
      <c r="K316" s="61">
        <v>1.1499999999999999</v>
      </c>
      <c r="L316" s="61">
        <v>1.1499999999999999</v>
      </c>
      <c r="M316" s="69"/>
      <c r="N316" s="69">
        <f t="shared" si="86"/>
        <v>-1.7391304347826098E-2</v>
      </c>
      <c r="O316" s="69">
        <f t="shared" si="87"/>
        <v>-1.7391304347826098E-2</v>
      </c>
      <c r="P316" s="70">
        <f t="shared" si="79"/>
        <v>0</v>
      </c>
      <c r="Q316" s="24">
        <f t="shared" si="65"/>
        <v>0</v>
      </c>
      <c r="R316" s="24">
        <f t="shared" si="66"/>
        <v>0</v>
      </c>
    </row>
    <row r="317" spans="1:18" ht="15.75">
      <c r="A317" s="33">
        <v>41387</v>
      </c>
      <c r="B317" s="84">
        <v>316</v>
      </c>
      <c r="C317" s="83" t="s">
        <v>2</v>
      </c>
      <c r="D317" s="75" t="s">
        <v>14</v>
      </c>
      <c r="E317" s="61">
        <v>16.97</v>
      </c>
      <c r="F317" s="54">
        <v>17.09</v>
      </c>
      <c r="G317" s="38">
        <v>16.93</v>
      </c>
      <c r="H317" s="38">
        <v>16.93</v>
      </c>
      <c r="I317" s="38">
        <v>16.93</v>
      </c>
      <c r="J317" s="61">
        <v>17.399999999999999</v>
      </c>
      <c r="K317" s="61">
        <v>17.649999999999999</v>
      </c>
      <c r="L317" s="61">
        <v>18.489999999999998</v>
      </c>
      <c r="M317" s="69"/>
      <c r="N317" s="69">
        <f t="shared" si="86"/>
        <v>-9.362200117027486E-3</v>
      </c>
      <c r="O317" s="69">
        <f t="shared" si="87"/>
        <v>-9.362200117027486E-3</v>
      </c>
      <c r="P317" s="70">
        <f t="shared" si="79"/>
        <v>1.8139262726740709E-2</v>
      </c>
      <c r="Q317" s="24">
        <f t="shared" si="65"/>
        <v>3.276770040959618E-2</v>
      </c>
      <c r="R317" s="24">
        <f t="shared" si="66"/>
        <v>8.1919251023990558E-2</v>
      </c>
    </row>
    <row r="318" spans="1:18" ht="15.75">
      <c r="A318" s="33">
        <v>41389</v>
      </c>
      <c r="B318" s="84">
        <v>317</v>
      </c>
      <c r="C318" s="83" t="s">
        <v>247</v>
      </c>
      <c r="D318" s="75" t="s">
        <v>59</v>
      </c>
      <c r="E318" s="61">
        <v>7.88</v>
      </c>
      <c r="F318" s="54">
        <v>7.42</v>
      </c>
      <c r="G318" s="38">
        <v>7.42</v>
      </c>
      <c r="H318" s="38">
        <v>7.42</v>
      </c>
      <c r="I318" s="38">
        <v>7.42</v>
      </c>
      <c r="J318" s="61">
        <v>7.88</v>
      </c>
      <c r="K318" s="61">
        <v>8.4499999999999993</v>
      </c>
      <c r="L318" s="61">
        <v>7.98</v>
      </c>
      <c r="M318" s="69"/>
      <c r="N318" s="69">
        <f t="shared" si="86"/>
        <v>0</v>
      </c>
      <c r="O318" s="69">
        <f t="shared" si="87"/>
        <v>0</v>
      </c>
      <c r="P318" s="70">
        <f t="shared" si="79"/>
        <v>6.1994609164420483E-2</v>
      </c>
      <c r="Q318" s="24">
        <f t="shared" si="65"/>
        <v>0.13881401617250666</v>
      </c>
      <c r="R318" s="24">
        <f t="shared" si="66"/>
        <v>7.5471698113207614E-2</v>
      </c>
    </row>
    <row r="319" spans="1:18" ht="15.75">
      <c r="A319" s="33">
        <v>41401</v>
      </c>
      <c r="B319" s="84">
        <v>318</v>
      </c>
      <c r="C319" s="83" t="s">
        <v>211</v>
      </c>
      <c r="D319" s="75" t="s">
        <v>59</v>
      </c>
      <c r="E319" s="61">
        <v>30.33</v>
      </c>
      <c r="F319" s="54">
        <v>30.45</v>
      </c>
      <c r="G319" s="38">
        <v>29.5</v>
      </c>
      <c r="H319" s="38">
        <v>29.5</v>
      </c>
      <c r="I319" s="38">
        <v>29.3</v>
      </c>
      <c r="J319" s="61">
        <v>29.55</v>
      </c>
      <c r="K319" s="61">
        <v>30</v>
      </c>
      <c r="L319" s="61">
        <v>30</v>
      </c>
      <c r="M319" s="69"/>
      <c r="N319" s="69">
        <f t="shared" ref="N319:N324" si="88">H319/F319-1</f>
        <v>-3.1198686371100126E-2</v>
      </c>
      <c r="O319" s="69">
        <f t="shared" ref="O319:O324" si="89">I319/F319-1</f>
        <v>-3.77668308702791E-2</v>
      </c>
      <c r="P319" s="70">
        <f t="shared" si="79"/>
        <v>-2.9556650246305372E-2</v>
      </c>
      <c r="Q319" s="24">
        <f t="shared" si="65"/>
        <v>-1.4778325123152686E-2</v>
      </c>
      <c r="R319" s="24">
        <f t="shared" si="66"/>
        <v>-1.4778325123152686E-2</v>
      </c>
    </row>
    <row r="320" spans="1:18" ht="15.75">
      <c r="A320" s="33">
        <v>41403</v>
      </c>
      <c r="B320" s="84">
        <v>319</v>
      </c>
      <c r="C320" s="83" t="s">
        <v>246</v>
      </c>
      <c r="D320" s="19" t="s">
        <v>40</v>
      </c>
      <c r="E320" s="61">
        <v>1.1599999999999999</v>
      </c>
      <c r="F320" s="54">
        <v>1.1599999999999999</v>
      </c>
      <c r="G320" s="38">
        <v>1.1499999999999999</v>
      </c>
      <c r="H320" s="38">
        <v>1.1499999999999999</v>
      </c>
      <c r="I320" s="38">
        <v>1.1499999999999999</v>
      </c>
      <c r="J320" s="61">
        <v>1.1599999999999999</v>
      </c>
      <c r="K320" s="61">
        <v>1.18</v>
      </c>
      <c r="L320" s="61">
        <v>1.2</v>
      </c>
      <c r="M320" s="69"/>
      <c r="N320" s="69">
        <f t="shared" si="88"/>
        <v>-8.6206896551723755E-3</v>
      </c>
      <c r="O320" s="69">
        <f t="shared" si="89"/>
        <v>-8.6206896551723755E-3</v>
      </c>
      <c r="P320" s="70">
        <f t="shared" si="79"/>
        <v>0</v>
      </c>
      <c r="Q320" s="24">
        <f t="shared" si="65"/>
        <v>1.7241379310344845E-2</v>
      </c>
      <c r="R320" s="24">
        <f t="shared" si="66"/>
        <v>3.4482758620689689E-2</v>
      </c>
    </row>
    <row r="321" spans="1:18" ht="15.75">
      <c r="A321" s="33">
        <v>41404</v>
      </c>
      <c r="B321" s="84">
        <v>320</v>
      </c>
      <c r="C321" s="83" t="s">
        <v>98</v>
      </c>
      <c r="D321" s="75" t="s">
        <v>58</v>
      </c>
      <c r="E321" s="61">
        <v>2.2999999999999998</v>
      </c>
      <c r="F321" s="54">
        <v>2.2999999999999998</v>
      </c>
      <c r="G321" s="38">
        <v>2.2999999999999998</v>
      </c>
      <c r="H321" s="38">
        <v>2.2999999999999998</v>
      </c>
      <c r="I321" s="38">
        <v>2.2999999999999998</v>
      </c>
      <c r="J321" s="61">
        <v>2.34</v>
      </c>
      <c r="K321" s="61">
        <v>2.35</v>
      </c>
      <c r="L321" s="61">
        <v>2.41</v>
      </c>
      <c r="M321" s="69"/>
      <c r="N321" s="69">
        <f t="shared" si="88"/>
        <v>0</v>
      </c>
      <c r="O321" s="69">
        <f t="shared" si="89"/>
        <v>0</v>
      </c>
      <c r="P321" s="70">
        <f t="shared" si="79"/>
        <v>1.7391304347826105E-2</v>
      </c>
      <c r="Q321" s="24">
        <f t="shared" si="65"/>
        <v>2.1739130434782726E-2</v>
      </c>
      <c r="R321" s="24">
        <f t="shared" si="66"/>
        <v>4.7826086956521879E-2</v>
      </c>
    </row>
    <row r="322" spans="1:18" ht="15.75">
      <c r="A322" s="33">
        <v>41407</v>
      </c>
      <c r="B322" s="84">
        <v>321</v>
      </c>
      <c r="C322" s="83" t="s">
        <v>248</v>
      </c>
      <c r="D322" s="19" t="s">
        <v>40</v>
      </c>
      <c r="E322" s="61">
        <v>15.89</v>
      </c>
      <c r="F322" s="54">
        <v>15.5</v>
      </c>
      <c r="G322" s="38">
        <v>15.35</v>
      </c>
      <c r="H322" s="38">
        <v>15.35</v>
      </c>
      <c r="I322" s="38">
        <v>15.11</v>
      </c>
      <c r="J322" s="61">
        <v>16.100000000000001</v>
      </c>
      <c r="K322" s="61">
        <v>15.77</v>
      </c>
      <c r="L322" s="61">
        <v>15.4</v>
      </c>
      <c r="M322" s="69"/>
      <c r="N322" s="69">
        <f t="shared" si="88"/>
        <v>-9.6774193548386789E-3</v>
      </c>
      <c r="O322" s="69">
        <f t="shared" si="89"/>
        <v>-2.5161290322580632E-2</v>
      </c>
      <c r="P322" s="70">
        <f t="shared" si="79"/>
        <v>3.8709677419354931E-2</v>
      </c>
      <c r="Q322" s="24">
        <f t="shared" si="65"/>
        <v>1.7419354838709648E-2</v>
      </c>
      <c r="R322" s="24">
        <f t="shared" si="66"/>
        <v>-6.4516129032257839E-3</v>
      </c>
    </row>
    <row r="323" spans="1:18" ht="15.75">
      <c r="A323" s="33">
        <v>41408</v>
      </c>
      <c r="B323" s="84">
        <v>322</v>
      </c>
      <c r="C323" s="83" t="s">
        <v>249</v>
      </c>
      <c r="D323" s="75" t="s">
        <v>58</v>
      </c>
      <c r="E323" s="61">
        <v>1.77</v>
      </c>
      <c r="F323" s="54">
        <v>1.7</v>
      </c>
      <c r="G323" s="38">
        <v>1.7</v>
      </c>
      <c r="H323" s="38">
        <v>1.75</v>
      </c>
      <c r="I323" s="38">
        <v>1.66</v>
      </c>
      <c r="J323" s="61">
        <v>1.78</v>
      </c>
      <c r="K323" s="61">
        <v>1.81</v>
      </c>
      <c r="L323" s="61">
        <v>1.75</v>
      </c>
      <c r="M323" s="69"/>
      <c r="N323" s="69">
        <f t="shared" si="88"/>
        <v>2.941176470588247E-2</v>
      </c>
      <c r="O323" s="69">
        <f t="shared" si="89"/>
        <v>-2.352941176470591E-2</v>
      </c>
      <c r="P323" s="70">
        <f t="shared" si="79"/>
        <v>4.7058823529411806E-2</v>
      </c>
      <c r="Q323" s="24">
        <f>(K323-$F323)/$F323</f>
        <v>6.4705882352941238E-2</v>
      </c>
      <c r="R323" s="24">
        <f t="shared" si="66"/>
        <v>2.941176470588238E-2</v>
      </c>
    </row>
    <row r="324" spans="1:18" ht="15.75">
      <c r="A324" s="33">
        <v>41409</v>
      </c>
      <c r="B324" s="84">
        <v>323</v>
      </c>
      <c r="C324" s="83" t="s">
        <v>34</v>
      </c>
      <c r="D324" s="19" t="s">
        <v>63</v>
      </c>
      <c r="E324" s="61">
        <v>8.3000000000000007</v>
      </c>
      <c r="F324" s="54">
        <v>7.55</v>
      </c>
      <c r="G324" s="38">
        <v>7.55</v>
      </c>
      <c r="H324" s="38">
        <v>7.55</v>
      </c>
      <c r="I324" s="38">
        <v>7.55</v>
      </c>
      <c r="J324" s="61">
        <v>7.9</v>
      </c>
      <c r="K324" s="61">
        <v>7.9</v>
      </c>
      <c r="L324" s="61">
        <v>7.61</v>
      </c>
      <c r="M324" s="69"/>
      <c r="N324" s="69">
        <f t="shared" si="88"/>
        <v>0</v>
      </c>
      <c r="O324" s="69">
        <f t="shared" si="89"/>
        <v>0</v>
      </c>
      <c r="P324" s="70">
        <f t="shared" si="79"/>
        <v>4.6357615894039805E-2</v>
      </c>
      <c r="Q324" s="24">
        <f>(K324-$F324)/$F324</f>
        <v>4.6357615894039805E-2</v>
      </c>
      <c r="R324" s="24">
        <f t="shared" si="66"/>
        <v>7.9470198675497348E-3</v>
      </c>
    </row>
    <row r="325" spans="1:18" ht="15.75">
      <c r="A325" s="33">
        <v>41410</v>
      </c>
      <c r="B325" s="84">
        <v>324</v>
      </c>
      <c r="C325" s="83" t="s">
        <v>250</v>
      </c>
      <c r="D325" s="75" t="s">
        <v>61</v>
      </c>
      <c r="E325" s="61">
        <v>9.3000000000000007</v>
      </c>
      <c r="F325" s="54">
        <v>8.98</v>
      </c>
      <c r="G325" s="38">
        <v>8.8699999999999992</v>
      </c>
      <c r="H325" s="38">
        <v>8.5</v>
      </c>
      <c r="I325" s="38">
        <v>8.5</v>
      </c>
      <c r="J325" s="61">
        <v>9</v>
      </c>
      <c r="K325" s="61">
        <v>8.8000000000000007</v>
      </c>
      <c r="L325" s="61">
        <v>8.65</v>
      </c>
      <c r="M325" s="69"/>
      <c r="N325" s="69">
        <f t="shared" ref="N325:N330" si="90">H325/F325-1</f>
        <v>-5.3452115812917644E-2</v>
      </c>
      <c r="O325" s="69">
        <f t="shared" ref="O325:O330" si="91">I325/F325-1</f>
        <v>-5.3452115812917644E-2</v>
      </c>
      <c r="P325" s="70">
        <f t="shared" si="79"/>
        <v>2.2271714922048524E-3</v>
      </c>
      <c r="Q325" s="24">
        <f>(K325-$F325)/$F325</f>
        <v>-2.0044543429844065E-2</v>
      </c>
      <c r="R325" s="24">
        <f t="shared" si="66"/>
        <v>-3.6748329621380853E-2</v>
      </c>
    </row>
    <row r="326" spans="1:18" ht="15.75">
      <c r="A326" s="33">
        <v>41411</v>
      </c>
      <c r="B326" s="84">
        <v>325</v>
      </c>
      <c r="C326" s="83" t="s">
        <v>94</v>
      </c>
      <c r="D326" s="75" t="s">
        <v>58</v>
      </c>
      <c r="E326" s="61">
        <v>16.7</v>
      </c>
      <c r="F326" s="54">
        <v>16.88</v>
      </c>
      <c r="G326" s="38">
        <v>16.8</v>
      </c>
      <c r="H326" s="38">
        <v>16.8</v>
      </c>
      <c r="I326" s="38">
        <v>16.8</v>
      </c>
      <c r="J326" s="61">
        <v>17.2</v>
      </c>
      <c r="K326" s="61">
        <v>17.39</v>
      </c>
      <c r="L326" s="61">
        <v>17.25</v>
      </c>
      <c r="M326" s="69"/>
      <c r="N326" s="69">
        <f t="shared" si="90"/>
        <v>-4.7393364928909332E-3</v>
      </c>
      <c r="O326" s="69">
        <f t="shared" si="91"/>
        <v>-4.7393364928909332E-3</v>
      </c>
      <c r="P326" s="70">
        <f t="shared" si="79"/>
        <v>1.8957345971564E-2</v>
      </c>
      <c r="Q326" s="24">
        <f>(K326-$F326)/$F326</f>
        <v>3.0213270142180188E-2</v>
      </c>
      <c r="R326" s="24">
        <f t="shared" si="66"/>
        <v>2.1919431279620913E-2</v>
      </c>
    </row>
    <row r="327" spans="1:18" ht="15.75">
      <c r="A327" s="33">
        <v>41414</v>
      </c>
      <c r="B327" s="84">
        <v>326</v>
      </c>
      <c r="C327" s="83" t="s">
        <v>174</v>
      </c>
      <c r="D327" s="19" t="s">
        <v>40</v>
      </c>
      <c r="E327" s="61">
        <v>4.01</v>
      </c>
      <c r="F327" s="54">
        <v>4.0199999999999996</v>
      </c>
      <c r="G327" s="38">
        <v>4</v>
      </c>
      <c r="H327" s="38">
        <v>4</v>
      </c>
      <c r="I327" s="38">
        <v>4</v>
      </c>
      <c r="J327" s="61">
        <v>4.2300000000000004</v>
      </c>
      <c r="K327" s="61">
        <v>4.5</v>
      </c>
      <c r="L327" s="61">
        <v>4.75</v>
      </c>
      <c r="M327" s="69"/>
      <c r="N327" s="69">
        <f t="shared" si="90"/>
        <v>-4.9751243781093191E-3</v>
      </c>
      <c r="O327" s="69">
        <f t="shared" si="91"/>
        <v>-4.9751243781093191E-3</v>
      </c>
      <c r="P327" s="70">
        <f t="shared" si="79"/>
        <v>5.2238805970149474E-2</v>
      </c>
      <c r="Q327" s="24">
        <f>(K327-$F327)/$F327</f>
        <v>0.11940298507462699</v>
      </c>
      <c r="R327" s="24">
        <f t="shared" si="66"/>
        <v>0.18159203980099514</v>
      </c>
    </row>
    <row r="328" spans="1:18" ht="15.75">
      <c r="A328" s="33">
        <v>41415</v>
      </c>
      <c r="B328" s="84">
        <v>327</v>
      </c>
      <c r="C328" s="83" t="s">
        <v>212</v>
      </c>
      <c r="D328" s="75" t="s">
        <v>58</v>
      </c>
      <c r="E328" s="61">
        <v>3.6</v>
      </c>
      <c r="F328" s="54">
        <v>3.54</v>
      </c>
      <c r="G328" s="38">
        <v>3.47</v>
      </c>
      <c r="H328" s="38">
        <v>3.47</v>
      </c>
      <c r="I328" s="38">
        <v>3.47</v>
      </c>
      <c r="J328" s="61">
        <v>3.63</v>
      </c>
      <c r="K328" s="61">
        <v>3.63</v>
      </c>
      <c r="L328" s="61">
        <v>3.75</v>
      </c>
      <c r="M328" s="69"/>
      <c r="N328" s="69">
        <f t="shared" si="90"/>
        <v>-1.9774011299435013E-2</v>
      </c>
      <c r="O328" s="69">
        <f t="shared" si="91"/>
        <v>-1.9774011299435013E-2</v>
      </c>
      <c r="P328" s="70">
        <f>(J328-F328)/F328</f>
        <v>2.5423728813559282E-2</v>
      </c>
      <c r="Q328" s="24">
        <f t="shared" ref="Q328:Q336" si="92">(K328-$F328)/$F328</f>
        <v>2.5423728813559282E-2</v>
      </c>
      <c r="R328" s="24">
        <f t="shared" ref="R328:R335" si="93">(L328-$F328)/$F328</f>
        <v>5.9322033898305072E-2</v>
      </c>
    </row>
    <row r="329" spans="1:18" ht="15.75">
      <c r="A329" s="33">
        <v>41416</v>
      </c>
      <c r="B329" s="84">
        <v>328</v>
      </c>
      <c r="C329" s="83" t="s">
        <v>29</v>
      </c>
      <c r="D329" s="75" t="s">
        <v>59</v>
      </c>
      <c r="E329" s="61">
        <v>174</v>
      </c>
      <c r="F329" s="54">
        <v>166.1</v>
      </c>
      <c r="G329" s="38">
        <v>166</v>
      </c>
      <c r="H329" s="38">
        <v>166</v>
      </c>
      <c r="I329" s="38">
        <v>166</v>
      </c>
      <c r="J329" s="61">
        <v>170</v>
      </c>
      <c r="K329" s="61">
        <v>166</v>
      </c>
      <c r="L329" s="61">
        <v>170</v>
      </c>
      <c r="M329" s="69"/>
      <c r="N329" s="69">
        <f t="shared" si="90"/>
        <v>-6.0204695966281641E-4</v>
      </c>
      <c r="O329" s="69">
        <f t="shared" si="91"/>
        <v>-6.0204695966281641E-4</v>
      </c>
      <c r="P329" s="70">
        <f>(J329-F329)/F329</f>
        <v>2.3479831426851328E-2</v>
      </c>
      <c r="Q329" s="24">
        <f t="shared" si="92"/>
        <v>-6.0204695966281955E-4</v>
      </c>
      <c r="R329" s="24">
        <f t="shared" si="93"/>
        <v>2.3479831426851328E-2</v>
      </c>
    </row>
    <row r="330" spans="1:18" ht="15.75">
      <c r="A330" s="33">
        <v>41417</v>
      </c>
      <c r="B330" s="84">
        <v>329</v>
      </c>
      <c r="C330" s="83" t="s">
        <v>89</v>
      </c>
      <c r="D330" s="75" t="s">
        <v>14</v>
      </c>
      <c r="E330" s="61">
        <v>33.700000000000003</v>
      </c>
      <c r="F330" s="54">
        <v>33.799999999999997</v>
      </c>
      <c r="G330" s="38">
        <v>33.42</v>
      </c>
      <c r="H330" s="38">
        <v>33.42</v>
      </c>
      <c r="I330" s="38">
        <v>33.42</v>
      </c>
      <c r="J330" s="61">
        <v>33.700000000000003</v>
      </c>
      <c r="K330" s="61">
        <v>34.409999999999997</v>
      </c>
      <c r="L330" s="61">
        <v>34.47</v>
      </c>
      <c r="M330" s="69"/>
      <c r="N330" s="69">
        <f t="shared" si="90"/>
        <v>-1.1242603550295716E-2</v>
      </c>
      <c r="O330" s="69">
        <f t="shared" si="91"/>
        <v>-1.1242603550295716E-2</v>
      </c>
      <c r="P330" s="70">
        <f t="shared" ref="P330:P338" si="94">(J330-F330)/F330</f>
        <v>-2.9585798816566368E-3</v>
      </c>
      <c r="Q330" s="24">
        <f t="shared" si="92"/>
        <v>1.8047337278106493E-2</v>
      </c>
      <c r="R330" s="24">
        <f t="shared" si="93"/>
        <v>1.9822485207100643E-2</v>
      </c>
    </row>
    <row r="331" spans="1:18" ht="15.75">
      <c r="A331" s="33">
        <v>41418</v>
      </c>
      <c r="B331" s="84">
        <v>330</v>
      </c>
      <c r="C331" s="83" t="s">
        <v>95</v>
      </c>
      <c r="D331" s="19" t="s">
        <v>40</v>
      </c>
      <c r="E331" s="61">
        <v>1.27</v>
      </c>
      <c r="F331" s="54">
        <v>1.3</v>
      </c>
      <c r="G331" s="38">
        <v>1.27</v>
      </c>
      <c r="H331" s="38">
        <v>1.27</v>
      </c>
      <c r="I331" s="38">
        <v>1.27</v>
      </c>
      <c r="J331" s="61">
        <v>1.29</v>
      </c>
      <c r="K331" s="61">
        <v>1.29</v>
      </c>
      <c r="L331" s="61">
        <v>1.29</v>
      </c>
      <c r="M331" s="69"/>
      <c r="N331" s="69">
        <f t="shared" ref="N331:N337" si="95">H331/F331-1</f>
        <v>-2.3076923076923106E-2</v>
      </c>
      <c r="O331" s="69">
        <f t="shared" ref="O331:O337" si="96">I331/F331-1</f>
        <v>-2.3076923076923106E-2</v>
      </c>
      <c r="P331" s="70">
        <f t="shared" si="94"/>
        <v>-7.6923076923076988E-3</v>
      </c>
      <c r="Q331" s="24">
        <f t="shared" si="92"/>
        <v>-7.6923076923076988E-3</v>
      </c>
      <c r="R331" s="24">
        <f t="shared" si="93"/>
        <v>-7.6923076923076988E-3</v>
      </c>
    </row>
    <row r="332" spans="1:18" ht="15.75">
      <c r="A332" s="33">
        <v>41419</v>
      </c>
      <c r="B332" s="84">
        <v>331</v>
      </c>
      <c r="C332" s="83" t="s">
        <v>251</v>
      </c>
      <c r="D332" s="75" t="s">
        <v>32</v>
      </c>
      <c r="E332" s="61">
        <v>62.95</v>
      </c>
      <c r="F332" s="54">
        <v>62</v>
      </c>
      <c r="G332" s="38">
        <v>62</v>
      </c>
      <c r="H332" s="38">
        <v>62</v>
      </c>
      <c r="I332" s="38">
        <v>62</v>
      </c>
      <c r="J332" s="61">
        <v>63.75</v>
      </c>
      <c r="K332" s="61">
        <v>64</v>
      </c>
      <c r="L332" s="61">
        <v>64.900000000000006</v>
      </c>
      <c r="M332" s="69"/>
      <c r="N332" s="69">
        <f t="shared" si="95"/>
        <v>0</v>
      </c>
      <c r="O332" s="69">
        <f t="shared" si="96"/>
        <v>0</v>
      </c>
      <c r="P332" s="70">
        <f t="shared" si="94"/>
        <v>2.8225806451612902E-2</v>
      </c>
      <c r="Q332" s="24">
        <f t="shared" si="92"/>
        <v>3.2258064516129031E-2</v>
      </c>
      <c r="R332" s="24">
        <f t="shared" si="93"/>
        <v>4.6774193548387188E-2</v>
      </c>
    </row>
    <row r="333" spans="1:18" ht="15.75">
      <c r="A333" s="33">
        <v>41420</v>
      </c>
      <c r="B333" s="84">
        <v>332</v>
      </c>
      <c r="C333" s="83" t="s">
        <v>90</v>
      </c>
      <c r="D333" s="75" t="s">
        <v>59</v>
      </c>
      <c r="E333" s="61">
        <v>3.85</v>
      </c>
      <c r="F333" s="54">
        <v>3.85</v>
      </c>
      <c r="G333" s="38">
        <v>3.75</v>
      </c>
      <c r="H333" s="38">
        <v>3.75</v>
      </c>
      <c r="I333" s="38">
        <v>3.75</v>
      </c>
      <c r="J333" s="61">
        <v>4.08</v>
      </c>
      <c r="K333" s="61">
        <v>4.18</v>
      </c>
      <c r="L333" s="61">
        <v>4.17</v>
      </c>
      <c r="M333" s="69"/>
      <c r="N333" s="69">
        <f t="shared" si="95"/>
        <v>-2.5974025974025983E-2</v>
      </c>
      <c r="O333" s="69">
        <f t="shared" si="96"/>
        <v>-2.5974025974025983E-2</v>
      </c>
      <c r="P333" s="70">
        <f t="shared" si="94"/>
        <v>5.9740259740259732E-2</v>
      </c>
      <c r="Q333" s="24">
        <f t="shared" si="92"/>
        <v>8.5714285714285618E-2</v>
      </c>
      <c r="R333" s="24">
        <f t="shared" si="93"/>
        <v>8.3116883116883075E-2</v>
      </c>
    </row>
    <row r="334" spans="1:18" ht="15.75">
      <c r="A334" s="33">
        <v>41425</v>
      </c>
      <c r="B334" s="84">
        <v>333</v>
      </c>
      <c r="C334" s="83" t="s">
        <v>252</v>
      </c>
      <c r="D334" s="75" t="s">
        <v>59</v>
      </c>
      <c r="E334" s="61">
        <v>4.3499999999999996</v>
      </c>
      <c r="F334" s="54">
        <v>4.3499999999999996</v>
      </c>
      <c r="G334" s="38">
        <v>4.3499999999999996</v>
      </c>
      <c r="H334" s="38">
        <v>4.3499999999999996</v>
      </c>
      <c r="I334" s="38">
        <v>4.3499999999999996</v>
      </c>
      <c r="J334" s="61">
        <v>4.5999999999999996</v>
      </c>
      <c r="K334" s="61">
        <v>4.5999999999999996</v>
      </c>
      <c r="L334" s="61">
        <v>4.4400000000000004</v>
      </c>
      <c r="M334" s="69"/>
      <c r="N334" s="69">
        <f t="shared" si="95"/>
        <v>0</v>
      </c>
      <c r="O334" s="69">
        <f t="shared" si="96"/>
        <v>0</v>
      </c>
      <c r="P334" s="70">
        <f t="shared" si="94"/>
        <v>5.7471264367816098E-2</v>
      </c>
      <c r="Q334" s="24">
        <f t="shared" si="92"/>
        <v>5.7471264367816098E-2</v>
      </c>
      <c r="R334" s="24">
        <f t="shared" si="93"/>
        <v>2.0689655172413966E-2</v>
      </c>
    </row>
    <row r="335" spans="1:18" ht="15.75">
      <c r="A335" s="33">
        <v>41428</v>
      </c>
      <c r="B335" s="84">
        <v>334</v>
      </c>
      <c r="C335" s="83" t="s">
        <v>253</v>
      </c>
      <c r="D335" s="19" t="s">
        <v>63</v>
      </c>
      <c r="E335" s="61">
        <v>3.85</v>
      </c>
      <c r="F335" s="54">
        <v>3.89</v>
      </c>
      <c r="G335" s="38">
        <v>3.79</v>
      </c>
      <c r="H335" s="38">
        <v>3.6</v>
      </c>
      <c r="I335" s="38">
        <v>3.53</v>
      </c>
      <c r="J335" s="61">
        <v>3.84</v>
      </c>
      <c r="K335" s="61">
        <v>3.61</v>
      </c>
      <c r="L335" s="61">
        <v>3.53</v>
      </c>
      <c r="M335" s="69"/>
      <c r="N335" s="69">
        <f t="shared" si="95"/>
        <v>-7.455012853470433E-2</v>
      </c>
      <c r="O335" s="69">
        <f t="shared" si="96"/>
        <v>-9.2544987146529589E-2</v>
      </c>
      <c r="P335" s="70">
        <f t="shared" si="94"/>
        <v>-1.2853470437018063E-2</v>
      </c>
      <c r="Q335" s="24">
        <f t="shared" si="92"/>
        <v>-7.197943444730083E-2</v>
      </c>
      <c r="R335" s="24">
        <f t="shared" si="93"/>
        <v>-9.2544987146529645E-2</v>
      </c>
    </row>
    <row r="336" spans="1:18" ht="15.75">
      <c r="A336" s="33">
        <v>41429</v>
      </c>
      <c r="B336" s="84">
        <v>335</v>
      </c>
      <c r="C336" s="83" t="s">
        <v>254</v>
      </c>
      <c r="D336" s="75" t="s">
        <v>58</v>
      </c>
      <c r="E336" s="61">
        <v>10.83</v>
      </c>
      <c r="F336" s="54">
        <v>10.85</v>
      </c>
      <c r="G336" s="38">
        <v>10.85</v>
      </c>
      <c r="H336" s="38">
        <v>10.85</v>
      </c>
      <c r="I336" s="38">
        <v>10.85</v>
      </c>
      <c r="J336" s="61">
        <v>10.95</v>
      </c>
      <c r="K336" s="61">
        <v>11.55</v>
      </c>
      <c r="L336" s="61">
        <v>11.45</v>
      </c>
      <c r="M336" s="69"/>
      <c r="N336" s="69">
        <f t="shared" si="95"/>
        <v>0</v>
      </c>
      <c r="O336" s="69">
        <f t="shared" si="96"/>
        <v>0</v>
      </c>
      <c r="P336" s="70">
        <f t="shared" si="94"/>
        <v>9.2165898617511191E-3</v>
      </c>
      <c r="Q336" s="24">
        <f t="shared" si="92"/>
        <v>6.451612903225816E-2</v>
      </c>
      <c r="R336" s="86"/>
    </row>
    <row r="337" spans="1:18" ht="15.75">
      <c r="A337" s="33">
        <v>41430</v>
      </c>
      <c r="B337" s="84">
        <v>336</v>
      </c>
      <c r="C337" s="83" t="s">
        <v>116</v>
      </c>
      <c r="D337" s="19" t="s">
        <v>63</v>
      </c>
      <c r="E337" s="61">
        <v>8.3699999999999992</v>
      </c>
      <c r="F337" s="54">
        <v>8.35</v>
      </c>
      <c r="G337" s="38">
        <v>8.27</v>
      </c>
      <c r="H337" s="38">
        <v>8.27</v>
      </c>
      <c r="I337" s="38"/>
      <c r="J337" s="61">
        <v>8.27</v>
      </c>
      <c r="K337" s="61">
        <v>9.14</v>
      </c>
      <c r="L337" s="61"/>
      <c r="M337" s="69"/>
      <c r="N337" s="69">
        <f t="shared" si="95"/>
        <v>-9.5808383233533245E-3</v>
      </c>
      <c r="O337" s="69">
        <f t="shared" si="96"/>
        <v>-1</v>
      </c>
      <c r="P337" s="70">
        <f t="shared" si="94"/>
        <v>-9.580838323353302E-3</v>
      </c>
      <c r="Q337" s="86"/>
      <c r="R337" s="86"/>
    </row>
    <row r="338" spans="1:18" ht="15.75">
      <c r="A338" s="33">
        <v>41435</v>
      </c>
      <c r="B338" s="84">
        <v>337</v>
      </c>
      <c r="C338" s="83" t="s">
        <v>41</v>
      </c>
      <c r="D338" s="75" t="s">
        <v>59</v>
      </c>
      <c r="E338" s="61">
        <v>93</v>
      </c>
      <c r="F338" s="54">
        <v>93.6</v>
      </c>
      <c r="G338" s="38">
        <v>90.83</v>
      </c>
      <c r="H338" s="38"/>
      <c r="I338" s="38"/>
      <c r="J338" s="61">
        <v>93.4</v>
      </c>
      <c r="K338" s="61"/>
      <c r="L338" s="61"/>
      <c r="M338" s="69"/>
      <c r="N338" s="69">
        <f>H338/F338-1</f>
        <v>-1</v>
      </c>
      <c r="O338" s="69">
        <f>I338/F338-1</f>
        <v>-1</v>
      </c>
      <c r="P338" s="70">
        <f t="shared" si="94"/>
        <v>-2.1367521367520155E-3</v>
      </c>
    </row>
    <row r="339" spans="1:18" ht="15.75">
      <c r="A339" s="33">
        <v>41436</v>
      </c>
      <c r="B339" s="84">
        <v>338</v>
      </c>
      <c r="C339" s="83" t="s">
        <v>22</v>
      </c>
      <c r="D339" s="19" t="s">
        <v>40</v>
      </c>
      <c r="E339" s="61">
        <v>83.7</v>
      </c>
      <c r="F339" s="54">
        <v>83.85</v>
      </c>
      <c r="G339" s="38">
        <v>83.7</v>
      </c>
      <c r="H339" s="38"/>
      <c r="I339" s="38"/>
      <c r="J339" s="61">
        <v>83.87</v>
      </c>
      <c r="K339" s="61"/>
      <c r="L339" s="61"/>
      <c r="M339" s="69"/>
      <c r="N339" s="69">
        <f>H339/F339-1</f>
        <v>-1</v>
      </c>
      <c r="O339" s="69">
        <f>I339/F339-1</f>
        <v>-1</v>
      </c>
      <c r="P339" s="70"/>
    </row>
    <row r="340" spans="1:18" ht="15.75">
      <c r="A340" s="33">
        <v>41437</v>
      </c>
      <c r="B340" s="84">
        <v>339</v>
      </c>
      <c r="C340" s="83" t="s">
        <v>244</v>
      </c>
      <c r="D340" s="75" t="s">
        <v>59</v>
      </c>
      <c r="E340" s="61">
        <v>10.19</v>
      </c>
      <c r="F340" s="54"/>
      <c r="G340" s="38"/>
      <c r="H340" s="38"/>
      <c r="I340" s="38"/>
      <c r="J340" s="61"/>
      <c r="K340" s="61"/>
      <c r="L340" s="61"/>
      <c r="M340" s="69"/>
      <c r="N340" s="69" t="e">
        <f>H340/F340-1</f>
        <v>#DIV/0!</v>
      </c>
      <c r="O340" s="69" t="e">
        <f>I340/F340-1</f>
        <v>#DIV/0!</v>
      </c>
      <c r="P340" s="70" t="e">
        <f>(J340-F340)/F340</f>
        <v>#DIV/0!</v>
      </c>
    </row>
  </sheetData>
  <sortState ref="A2:N178">
    <sortCondition sortBy="cellColor" ref="A1" dxfId="19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321"/>
  <sheetViews>
    <sheetView topLeftCell="B1" zoomScaleNormal="100" workbookViewId="0">
      <pane xSplit="1" ySplit="2" topLeftCell="E3" activePane="bottomRight" state="frozen"/>
      <selection activeCell="B1" sqref="B1"/>
      <selection pane="topRight" activeCell="C1" sqref="C1"/>
      <selection pane="bottomLeft" activeCell="B3" sqref="B3"/>
      <selection pane="bottomRight" activeCell="N288" sqref="N288"/>
    </sheetView>
  </sheetViews>
  <sheetFormatPr defaultRowHeight="15.75"/>
  <cols>
    <col min="1" max="1" width="10.875" style="1" customWidth="1"/>
    <col min="2" max="2" width="7.125" style="1" customWidth="1"/>
    <col min="3" max="3" width="13.75" style="1" bestFit="1" customWidth="1"/>
    <col min="4" max="4" width="25.125" style="1" customWidth="1"/>
    <col min="5" max="7" width="12.625" style="1" customWidth="1"/>
    <col min="8" max="8" width="3.625" style="1" customWidth="1"/>
    <col min="9" max="9" width="23.125" style="1" customWidth="1"/>
    <col min="10" max="10" width="35" style="1" bestFit="1" customWidth="1"/>
    <col min="11" max="11" width="3.625" style="1" customWidth="1"/>
    <col min="12" max="13" width="12.625" style="6" bestFit="1" customWidth="1"/>
    <col min="14" max="14" width="13.75" style="6" bestFit="1" customWidth="1"/>
    <col min="15" max="16384" width="9" style="1"/>
  </cols>
  <sheetData>
    <row r="1" spans="1:14" ht="15.75" customHeight="1">
      <c r="A1" s="87" t="s">
        <v>127</v>
      </c>
      <c r="B1" s="89" t="s">
        <v>156</v>
      </c>
      <c r="C1" s="89" t="s">
        <v>144</v>
      </c>
      <c r="D1" s="89" t="s">
        <v>6</v>
      </c>
      <c r="E1" s="89" t="s">
        <v>3</v>
      </c>
      <c r="F1" s="89" t="s">
        <v>4</v>
      </c>
      <c r="G1" s="89" t="s">
        <v>7</v>
      </c>
      <c r="I1" s="92" t="s">
        <v>200</v>
      </c>
      <c r="J1" s="93"/>
      <c r="L1" s="91" t="s">
        <v>198</v>
      </c>
      <c r="M1" s="91"/>
      <c r="N1" s="91"/>
    </row>
    <row r="2" spans="1:14">
      <c r="A2" s="88"/>
      <c r="B2" s="90"/>
      <c r="C2" s="90"/>
      <c r="D2" s="90"/>
      <c r="E2" s="90"/>
      <c r="F2" s="90"/>
      <c r="G2" s="90"/>
      <c r="I2" s="94"/>
      <c r="J2" s="95"/>
      <c r="L2" s="4" t="s">
        <v>123</v>
      </c>
      <c r="M2" s="4" t="s">
        <v>125</v>
      </c>
      <c r="N2" s="4" t="s">
        <v>124</v>
      </c>
    </row>
    <row r="3" spans="1:14">
      <c r="A3" s="2">
        <f>'Spółki dnia'!A2</f>
        <v>40912</v>
      </c>
      <c r="B3" s="3">
        <f>'Spółki dnia'!B2</f>
        <v>1</v>
      </c>
      <c r="C3" s="15" t="str">
        <f>'Spółki dnia'!C2</f>
        <v>Sobieski</v>
      </c>
      <c r="D3" s="17" t="str">
        <f>'Spółki dnia'!D2</f>
        <v xml:space="preserve">kurs najwyższy od 6 m-cy </v>
      </c>
      <c r="E3" s="76">
        <f>'Spółki dnia'!P2</f>
        <v>0.19230769230769232</v>
      </c>
      <c r="F3" s="77">
        <f>'Spółki dnia'!Q2</f>
        <v>0.1673076923076923</v>
      </c>
      <c r="G3" s="78">
        <f>'Spółki dnia'!R2</f>
        <v>0.21153846153846154</v>
      </c>
      <c r="I3" s="7" t="s">
        <v>137</v>
      </c>
      <c r="J3" s="8">
        <v>1000</v>
      </c>
      <c r="L3" s="5">
        <f>IF(E3&gt;-$J$6,$J$3*(1+E3)*(1-$J$7)^2,$J$3*(1+(-$J$6))*(1-$J$7)^2)</f>
        <v>1187.7812273076925</v>
      </c>
      <c r="M3" s="5">
        <f t="shared" ref="M3:N3" si="0">IF(F3&gt;-$J$6,$J$3*(1+F3)*(1-$J$7)^2,$J$3*(1+(-$J$6))*(1-$J$7)^2)</f>
        <v>1162.8761370576924</v>
      </c>
      <c r="N3" s="5">
        <f t="shared" si="0"/>
        <v>1206.9389890384614</v>
      </c>
    </row>
    <row r="4" spans="1:14" ht="31.5">
      <c r="A4" s="2">
        <f>'Spółki dnia'!A3</f>
        <v>40913</v>
      </c>
      <c r="B4" s="3">
        <f>'Spółki dnia'!B3</f>
        <v>2</v>
      </c>
      <c r="C4" s="15" t="str">
        <f>'Spółki dnia'!C3</f>
        <v>ETFSP500</v>
      </c>
      <c r="D4" s="17" t="str">
        <f>'Spółki dnia'!D3</f>
        <v xml:space="preserve">kurs najwyższy od 6 m-cy </v>
      </c>
      <c r="E4" s="76">
        <f>'Spółki dnia'!P3</f>
        <v>-7.8558412634136515E-2</v>
      </c>
      <c r="F4" s="77">
        <f>'Spółki dnia'!Q3</f>
        <v>-7.8760882769791471E-2</v>
      </c>
      <c r="G4" s="78">
        <f>'Spółki dnia'!R3</f>
        <v>-8.8479449281230971E-2</v>
      </c>
      <c r="I4" s="7" t="s">
        <v>139</v>
      </c>
      <c r="J4" s="9" t="s">
        <v>197</v>
      </c>
      <c r="L4" s="5">
        <f>IF(E4&gt;-$J$6,L3*(1+E4)*(1-$J$7)^2,L3*(1+(-$J$6))*(1-$J$7)^2)</f>
        <v>1147.7737881381292</v>
      </c>
      <c r="M4" s="5">
        <f t="shared" ref="M4:N4" si="1">IF(F4&gt;-$J$6,M3*(1+F4)*(1-$J$7)^2,M3*(1+(-$J$6))*(1-$J$7)^2)</f>
        <v>1123.707563548136</v>
      </c>
      <c r="N4" s="5">
        <f t="shared" si="1"/>
        <v>1166.2862685919697</v>
      </c>
    </row>
    <row r="5" spans="1:14">
      <c r="A5" s="2">
        <f>'Spółki dnia'!A4</f>
        <v>40917</v>
      </c>
      <c r="B5" s="3">
        <f>'Spółki dnia'!B4</f>
        <v>3</v>
      </c>
      <c r="C5" s="15" t="str">
        <f>'Spółki dnia'!C4</f>
        <v>Synthos</v>
      </c>
      <c r="D5" s="17" t="str">
        <f>'Spółki dnia'!D4</f>
        <v xml:space="preserve">młot </v>
      </c>
      <c r="E5" s="76">
        <f>'Spółki dnia'!P4</f>
        <v>-9.3240093240093327E-3</v>
      </c>
      <c r="F5" s="77">
        <f>'Spółki dnia'!Q4</f>
        <v>3.030303030303028E-2</v>
      </c>
      <c r="G5" s="78">
        <f>'Spółki dnia'!R4</f>
        <v>2.5641025641025716E-2</v>
      </c>
      <c r="I5" s="7" t="s">
        <v>140</v>
      </c>
      <c r="J5" s="10" t="s">
        <v>199</v>
      </c>
      <c r="L5" s="5">
        <f t="shared" ref="L5:L68" si="2">IF(E5&gt;-$J$6,L4*(1+E5)*(1-$J$7)^2,L4*(1+(-$J$6))*(1-$J$7)^2)</f>
        <v>1132.7551661137445</v>
      </c>
      <c r="M5" s="5">
        <f t="shared" ref="M5:M68" si="3">IF(F5&gt;-$J$6,M4*(1+F5)*(1-$J$7)^2,M4*(1+(-$J$6))*(1-$J$7)^2)</f>
        <v>1153.3640020391683</v>
      </c>
      <c r="N5" s="5">
        <f t="shared" ref="N5:N68" si="4">IF(G5&gt;-$J$6,N4*(1+G5)*(1-$J$7)^2,N4*(1+(-$J$6))*(1-$J$7)^2)</f>
        <v>1191.6498369894873</v>
      </c>
    </row>
    <row r="6" spans="1:14">
      <c r="A6" s="2">
        <f>'Spółki dnia'!A5</f>
        <v>40918</v>
      </c>
      <c r="B6" s="3">
        <f>'Spółki dnia'!B5</f>
        <v>4</v>
      </c>
      <c r="C6" s="15" t="str">
        <f>'Spółki dnia'!C5</f>
        <v>Eko Export</v>
      </c>
      <c r="D6" s="17" t="str">
        <f>'Spółki dnia'!D5</f>
        <v xml:space="preserve">kurs najwyższy od 6 m-cy </v>
      </c>
      <c r="E6" s="76">
        <f>'Spółki dnia'!P5</f>
        <v>8.2207207207207048E-2</v>
      </c>
      <c r="F6" s="77">
        <f>'Spółki dnia'!Q5</f>
        <v>7.8828828828828745E-2</v>
      </c>
      <c r="G6" s="78">
        <f>'Spółki dnia'!R5</f>
        <v>0.23648648648648643</v>
      </c>
      <c r="I6" s="7" t="s">
        <v>138</v>
      </c>
      <c r="J6" s="11">
        <v>0.03</v>
      </c>
      <c r="L6" s="5">
        <f t="shared" si="2"/>
        <v>1221.2219021230226</v>
      </c>
      <c r="M6" s="5">
        <f t="shared" si="3"/>
        <v>1239.5585545174517</v>
      </c>
      <c r="N6" s="5">
        <f t="shared" si="4"/>
        <v>1467.8650953517938</v>
      </c>
    </row>
    <row r="7" spans="1:14">
      <c r="A7" s="2">
        <f>'Spółki dnia'!A6</f>
        <v>40919</v>
      </c>
      <c r="B7" s="3">
        <f>'Spółki dnia'!B6</f>
        <v>5</v>
      </c>
      <c r="C7" s="15" t="str">
        <f>'Spółki dnia'!C6</f>
        <v>TVN</v>
      </c>
      <c r="D7" s="17" t="str">
        <f>'Spółki dnia'!D6</f>
        <v xml:space="preserve">przecięcie SMA15 i SMA45 </v>
      </c>
      <c r="E7" s="76">
        <f>'Spółki dnia'!P6</f>
        <v>2.2633744855966961E-2</v>
      </c>
      <c r="F7" s="77">
        <f>'Spółki dnia'!Q6</f>
        <v>1.3374485596707716E-2</v>
      </c>
      <c r="G7" s="78">
        <f>'Spółki dnia'!R6</f>
        <v>4.1152263374485451E-2</v>
      </c>
      <c r="I7" s="7" t="s">
        <v>141</v>
      </c>
      <c r="J7" s="12">
        <v>1.9E-3</v>
      </c>
      <c r="L7" s="5">
        <f t="shared" si="2"/>
        <v>1244.1215570997795</v>
      </c>
      <c r="M7" s="5">
        <f t="shared" si="3"/>
        <v>1251.3682265580424</v>
      </c>
      <c r="N7" s="5">
        <f t="shared" si="4"/>
        <v>1522.4691533603295</v>
      </c>
    </row>
    <row r="8" spans="1:14">
      <c r="A8" s="2">
        <f>'Spółki dnia'!A7</f>
        <v>40920</v>
      </c>
      <c r="B8" s="3">
        <f>'Spółki dnia'!B7</f>
        <v>6</v>
      </c>
      <c r="C8" s="15" t="str">
        <f>'Spółki dnia'!C7</f>
        <v>08Octava</v>
      </c>
      <c r="D8" s="17" t="str">
        <f>'Spółki dnia'!D7</f>
        <v xml:space="preserve">kurs najwyższy od 6 m-cy </v>
      </c>
      <c r="E8" s="76">
        <f>'Spółki dnia'!P7</f>
        <v>-8.5714285714285163E-3</v>
      </c>
      <c r="F8" s="77">
        <f>'Spółki dnia'!Q7</f>
        <v>-1.4285714285714235E-2</v>
      </c>
      <c r="G8" s="78">
        <f>'Spółki dnia'!R7</f>
        <v>-2.8571428571428598E-2</v>
      </c>
      <c r="I8" s="7" t="s">
        <v>142</v>
      </c>
      <c r="J8" s="10" t="s">
        <v>143</v>
      </c>
      <c r="L8" s="5">
        <f t="shared" si="2"/>
        <v>1228.7749717205218</v>
      </c>
      <c r="M8" s="5">
        <f t="shared" si="3"/>
        <v>1228.8087226687567</v>
      </c>
      <c r="N8" s="5">
        <f t="shared" si="4"/>
        <v>1473.3552876428837</v>
      </c>
    </row>
    <row r="9" spans="1:14">
      <c r="A9" s="2">
        <f>'Spółki dnia'!A8</f>
        <v>40921</v>
      </c>
      <c r="B9" s="3">
        <f>'Spółki dnia'!B8</f>
        <v>7</v>
      </c>
      <c r="C9" s="15" t="str">
        <f>'Spółki dnia'!C8</f>
        <v>NTTSystem</v>
      </c>
      <c r="D9" s="17" t="str">
        <f>'Spółki dnia'!D8</f>
        <v xml:space="preserve">kurs najwyższy od 6 m-cy </v>
      </c>
      <c r="E9" s="76">
        <f>'Spółki dnia'!P8</f>
        <v>0.14285714285714285</v>
      </c>
      <c r="F9" s="77">
        <f>'Spółki dnia'!Q8</f>
        <v>1.1904761904761916E-2</v>
      </c>
      <c r="G9" s="78">
        <f>'Spółki dnia'!R8</f>
        <v>-2.3809523809523832E-2</v>
      </c>
      <c r="L9" s="5">
        <f t="shared" si="2"/>
        <v>1398.9829288064361</v>
      </c>
      <c r="M9" s="5">
        <f t="shared" si="3"/>
        <v>1238.7168246354627</v>
      </c>
      <c r="N9" s="5">
        <f t="shared" si="4"/>
        <v>1432.8151454966569</v>
      </c>
    </row>
    <row r="10" spans="1:14">
      <c r="A10" s="2">
        <f>'Spółki dnia'!A9</f>
        <v>40924</v>
      </c>
      <c r="B10" s="3">
        <f>'Spółki dnia'!B9</f>
        <v>8</v>
      </c>
      <c r="C10" s="15" t="str">
        <f>'Spółki dnia'!C9</f>
        <v>CD RED</v>
      </c>
      <c r="D10" s="17" t="str">
        <f>'Spółki dnia'!D9</f>
        <v xml:space="preserve">przecięcie SMA15 i SMA45 </v>
      </c>
      <c r="E10" s="76">
        <f>'Spółki dnia'!P9</f>
        <v>5.7915057915058398E-3</v>
      </c>
      <c r="F10" s="77">
        <f>'Spółki dnia'!Q9</f>
        <v>1.351351351351357E-2</v>
      </c>
      <c r="G10" s="78">
        <f>'Spółki dnia'!R9</f>
        <v>0.14864864864864874</v>
      </c>
      <c r="L10" s="5">
        <f t="shared" si="2"/>
        <v>1401.7433025613602</v>
      </c>
      <c r="M10" s="5">
        <f t="shared" si="3"/>
        <v>1250.6900396651199</v>
      </c>
      <c r="N10" s="5">
        <f t="shared" si="4"/>
        <v>1639.5530774938893</v>
      </c>
    </row>
    <row r="11" spans="1:14">
      <c r="A11" s="2">
        <f>'Spółki dnia'!A10</f>
        <v>40925</v>
      </c>
      <c r="B11" s="3">
        <f>'Spółki dnia'!B10</f>
        <v>9</v>
      </c>
      <c r="C11" s="15" t="str">
        <f>'Spółki dnia'!C10</f>
        <v xml:space="preserve">Echo </v>
      </c>
      <c r="D11" s="17" t="str">
        <f>'Spółki dnia'!D10</f>
        <v xml:space="preserve">przecięcie SMA15 i SMA45 </v>
      </c>
      <c r="E11" s="76">
        <f>'Spółki dnia'!P10</f>
        <v>5.5710306406685289E-3</v>
      </c>
      <c r="F11" s="77">
        <f>'Spółki dnia'!Q10</f>
        <v>4.4568245125348231E-2</v>
      </c>
      <c r="G11" s="78">
        <f>'Spółki dnia'!R10</f>
        <v>5.292479108635096E-2</v>
      </c>
      <c r="L11" s="5">
        <f t="shared" si="2"/>
        <v>1404.2012465963417</v>
      </c>
      <c r="M11" s="5">
        <f t="shared" si="3"/>
        <v>1301.471377965288</v>
      </c>
      <c r="N11" s="5">
        <f t="shared" si="4"/>
        <v>1719.77227452233</v>
      </c>
    </row>
    <row r="12" spans="1:14">
      <c r="A12" s="2">
        <f>'Spółki dnia'!A11</f>
        <v>40926</v>
      </c>
      <c r="B12" s="3">
        <f>'Spółki dnia'!B11</f>
        <v>10</v>
      </c>
      <c r="C12" s="15" t="str">
        <f>'Spółki dnia'!C11</f>
        <v>Millenium</v>
      </c>
      <c r="D12" s="17" t="str">
        <f>'Spółki dnia'!D11</f>
        <v xml:space="preserve">przecięcie SMA15 i SMA45 </v>
      </c>
      <c r="E12" s="76">
        <f>'Spółki dnia'!P11</f>
        <v>0</v>
      </c>
      <c r="F12" s="77">
        <f>'Spółki dnia'!Q11</f>
        <v>4.4155844155844018E-2</v>
      </c>
      <c r="G12" s="78">
        <f>'Spółki dnia'!R11</f>
        <v>8.3116883116883075E-2</v>
      </c>
      <c r="L12" s="5">
        <f t="shared" si="2"/>
        <v>1398.8703510257758</v>
      </c>
      <c r="M12" s="5">
        <f t="shared" si="3"/>
        <v>1353.7798830814522</v>
      </c>
      <c r="N12" s="5">
        <f t="shared" si="4"/>
        <v>1855.6427953849154</v>
      </c>
    </row>
    <row r="13" spans="1:14">
      <c r="A13" s="2">
        <f>'Spółki dnia'!A12</f>
        <v>40927</v>
      </c>
      <c r="B13" s="3">
        <f>'Spółki dnia'!B12</f>
        <v>11</v>
      </c>
      <c r="C13" s="15" t="str">
        <f>'Spółki dnia'!C12</f>
        <v>Amica</v>
      </c>
      <c r="D13" s="17" t="str">
        <f>'Spółki dnia'!D12</f>
        <v xml:space="preserve">kurs najwyższy od 6 m-cy </v>
      </c>
      <c r="E13" s="76">
        <f>'Spółki dnia'!P12</f>
        <v>-5.8139534883719689E-3</v>
      </c>
      <c r="F13" s="77">
        <f>'Spółki dnia'!Q12</f>
        <v>-1.1627906976744146E-2</v>
      </c>
      <c r="G13" s="78">
        <f>'Spółki dnia'!R12</f>
        <v>-1.1627906976744146E-2</v>
      </c>
      <c r="L13" s="5">
        <f t="shared" si="2"/>
        <v>1385.4576023719044</v>
      </c>
      <c r="M13" s="5">
        <f t="shared" si="3"/>
        <v>1332.9585414772705</v>
      </c>
      <c r="N13" s="5">
        <f t="shared" si="4"/>
        <v>1827.102725451166</v>
      </c>
    </row>
    <row r="14" spans="1:14">
      <c r="A14" s="2">
        <f>'Spółki dnia'!A13</f>
        <v>40928</v>
      </c>
      <c r="B14" s="3">
        <f>'Spółki dnia'!B13</f>
        <v>12</v>
      </c>
      <c r="C14" s="15" t="str">
        <f>'Spółki dnia'!C13</f>
        <v>Budimex</v>
      </c>
      <c r="D14" s="17" t="str">
        <f>'Spółki dnia'!D13</f>
        <v xml:space="preserve">młot </v>
      </c>
      <c r="E14" s="76">
        <f>'Spółki dnia'!P13</f>
        <v>2.143757881462803E-2</v>
      </c>
      <c r="F14" s="77">
        <f>'Spółki dnia'!Q13</f>
        <v>2.0176544766708809E-2</v>
      </c>
      <c r="G14" s="78">
        <f>'Spółki dnia'!R13</f>
        <v>3.404791929382097E-2</v>
      </c>
      <c r="L14" s="5">
        <f t="shared" si="2"/>
        <v>1409.7859654952292</v>
      </c>
      <c r="M14" s="5">
        <f t="shared" si="3"/>
        <v>1354.6905066822112</v>
      </c>
      <c r="N14" s="5">
        <f t="shared" si="4"/>
        <v>1882.1392072723056</v>
      </c>
    </row>
    <row r="15" spans="1:14">
      <c r="A15" s="2">
        <f>'Spółki dnia'!A14</f>
        <v>40931</v>
      </c>
      <c r="B15" s="3">
        <f>'Spółki dnia'!B14</f>
        <v>13</v>
      </c>
      <c r="C15" s="15" t="str">
        <f>'Spółki dnia'!C14</f>
        <v>Ipopema</v>
      </c>
      <c r="D15" s="17" t="str">
        <f>'Spółki dnia'!D14</f>
        <v xml:space="preserve">przecięcie SMA15 i SMA45 </v>
      </c>
      <c r="E15" s="76">
        <f>'Spółki dnia'!P14</f>
        <v>4.3083900226757253E-2</v>
      </c>
      <c r="F15" s="77">
        <f>'Spółki dnia'!Q14</f>
        <v>7.596371882086167E-2</v>
      </c>
      <c r="G15" s="78">
        <f>'Spółki dnia'!R14</f>
        <v>0.15646258503401347</v>
      </c>
      <c r="L15" s="5">
        <f t="shared" si="2"/>
        <v>1464.9423568042951</v>
      </c>
      <c r="M15" s="5">
        <f t="shared" si="3"/>
        <v>1452.0642255746952</v>
      </c>
      <c r="N15" s="5">
        <f t="shared" si="4"/>
        <v>2168.3602610695611</v>
      </c>
    </row>
    <row r="16" spans="1:14">
      <c r="A16" s="2">
        <f>'Spółki dnia'!A15</f>
        <v>40932</v>
      </c>
      <c r="B16" s="3">
        <f>'Spółki dnia'!B15</f>
        <v>14</v>
      </c>
      <c r="C16" s="15" t="str">
        <f>'Spółki dnia'!C15</f>
        <v>Marvipol</v>
      </c>
      <c r="D16" s="17" t="str">
        <f>'Spółki dnia'!D15</f>
        <v xml:space="preserve">przecięcie SMA15 i SMA45 </v>
      </c>
      <c r="E16" s="76">
        <f>'Spółki dnia'!P15</f>
        <v>1.0718113612004249E-2</v>
      </c>
      <c r="F16" s="77">
        <f>'Spółki dnia'!Q15</f>
        <v>2.1436227224008498E-2</v>
      </c>
      <c r="G16" s="78">
        <f>'Spółki dnia'!R15</f>
        <v>4.3944265809217592E-2</v>
      </c>
      <c r="L16" s="5">
        <f t="shared" si="2"/>
        <v>1475.0226741969957</v>
      </c>
      <c r="M16" s="5">
        <f t="shared" si="3"/>
        <v>1477.5602327613135</v>
      </c>
      <c r="N16" s="5">
        <f t="shared" si="4"/>
        <v>2255.0535729278995</v>
      </c>
    </row>
    <row r="17" spans="1:14">
      <c r="A17" s="2">
        <f>'Spółki dnia'!A16</f>
        <v>40933</v>
      </c>
      <c r="B17" s="3">
        <f>'Spółki dnia'!B16</f>
        <v>15</v>
      </c>
      <c r="C17" s="15" t="str">
        <f>'Spółki dnia'!C16</f>
        <v>Yawal</v>
      </c>
      <c r="D17" s="17" t="str">
        <f>'Spółki dnia'!D16</f>
        <v xml:space="preserve">młot </v>
      </c>
      <c r="E17" s="76">
        <f>'Spółki dnia'!P16</f>
        <v>0.12499999999999989</v>
      </c>
      <c r="F17" s="77">
        <f>'Spółki dnia'!Q16</f>
        <v>0.12692307692307694</v>
      </c>
      <c r="G17" s="78">
        <f>'Spółki dnia'!R16</f>
        <v>0.21923076923076917</v>
      </c>
      <c r="L17" s="5">
        <f t="shared" si="2"/>
        <v>1653.1007769752637</v>
      </c>
      <c r="M17" s="5">
        <f t="shared" si="3"/>
        <v>1658.7753672911285</v>
      </c>
      <c r="N17" s="5">
        <f t="shared" si="4"/>
        <v>2738.9927911532786</v>
      </c>
    </row>
    <row r="18" spans="1:14">
      <c r="A18" s="2">
        <f>'Spółki dnia'!A17</f>
        <v>40934</v>
      </c>
      <c r="B18" s="3">
        <f>'Spółki dnia'!B17</f>
        <v>16</v>
      </c>
      <c r="C18" s="15" t="str">
        <f>'Spółki dnia'!C17</f>
        <v>ATM</v>
      </c>
      <c r="D18" s="17" t="str">
        <f>'Spółki dnia'!D17</f>
        <v>przenikanie</v>
      </c>
      <c r="E18" s="76">
        <f>'Spółki dnia'!P17</f>
        <v>1.9736842105263174E-2</v>
      </c>
      <c r="F18" s="77">
        <f>'Spółki dnia'!Q17</f>
        <v>4.4407894736842035E-2</v>
      </c>
      <c r="G18" s="78">
        <f>'Spółki dnia'!R17</f>
        <v>0.10855263157894739</v>
      </c>
      <c r="L18" s="5">
        <f t="shared" si="2"/>
        <v>1679.3280859609686</v>
      </c>
      <c r="M18" s="5">
        <f t="shared" si="3"/>
        <v>1725.8610785564249</v>
      </c>
      <c r="N18" s="5">
        <f t="shared" si="4"/>
        <v>3024.7906204827759</v>
      </c>
    </row>
    <row r="19" spans="1:14">
      <c r="A19" s="2">
        <f>'Spółki dnia'!A18</f>
        <v>40935</v>
      </c>
      <c r="B19" s="3">
        <f>'Spółki dnia'!B18</f>
        <v>17</v>
      </c>
      <c r="C19" s="15" t="str">
        <f>'Spółki dnia'!C18</f>
        <v>Odlewnie</v>
      </c>
      <c r="D19" s="17" t="str">
        <f>'Spółki dnia'!D18</f>
        <v xml:space="preserve">młot </v>
      </c>
      <c r="E19" s="76">
        <f>'Spółki dnia'!P18</f>
        <v>5.0505050505050553E-3</v>
      </c>
      <c r="F19" s="77">
        <f>'Spółki dnia'!Q18</f>
        <v>0</v>
      </c>
      <c r="G19" s="78">
        <f>'Spółki dnia'!R18</f>
        <v>2.5252525252525162E-2</v>
      </c>
      <c r="L19" s="5">
        <f t="shared" si="2"/>
        <v>1681.4019576774381</v>
      </c>
      <c r="M19" s="5">
        <f t="shared" si="3"/>
        <v>1719.3090368164042</v>
      </c>
      <c r="N19" s="5">
        <f t="shared" si="4"/>
        <v>3089.4009552054213</v>
      </c>
    </row>
    <row r="20" spans="1:14">
      <c r="A20" s="2">
        <f>'Spółki dnia'!A19</f>
        <v>40938</v>
      </c>
      <c r="B20" s="3">
        <f>'Spółki dnia'!B19</f>
        <v>18</v>
      </c>
      <c r="C20" s="15" t="str">
        <f>'Spółki dnia'!C19</f>
        <v>BZ WBK</v>
      </c>
      <c r="D20" s="17" t="str">
        <f>'Spółki dnia'!D19</f>
        <v xml:space="preserve">przecięcie SMA15 i SMA45 </v>
      </c>
      <c r="E20" s="76">
        <f>'Spółki dnia'!P19</f>
        <v>5.2677787532923112E-3</v>
      </c>
      <c r="F20" s="77">
        <f>'Spółki dnia'!Q19</f>
        <v>5.2677787532923112E-3</v>
      </c>
      <c r="G20" s="78">
        <f>'Spółki dnia'!R19</f>
        <v>5.2677787532923112E-3</v>
      </c>
      <c r="L20" s="5">
        <f t="shared" si="2"/>
        <v>1683.8423280190816</v>
      </c>
      <c r="M20" s="5">
        <f t="shared" si="3"/>
        <v>1721.8044251216263</v>
      </c>
      <c r="N20" s="5">
        <f t="shared" si="4"/>
        <v>3093.8848815087676</v>
      </c>
    </row>
    <row r="21" spans="1:14">
      <c r="A21" s="2">
        <f>'Spółki dnia'!A20</f>
        <v>40939</v>
      </c>
      <c r="B21" s="3">
        <f>'Spółki dnia'!B20</f>
        <v>19</v>
      </c>
      <c r="C21" s="15" t="str">
        <f>'Spółki dnia'!C20</f>
        <v>Kopex</v>
      </c>
      <c r="D21" s="17" t="str">
        <f>'Spółki dnia'!D20</f>
        <v xml:space="preserve">kurs najwyższy od 6 m-cy </v>
      </c>
      <c r="E21" s="76">
        <f>'Spółki dnia'!P20</f>
        <v>0</v>
      </c>
      <c r="F21" s="77">
        <f>'Spółki dnia'!Q20</f>
        <v>-5.1172707889126229E-3</v>
      </c>
      <c r="G21" s="78">
        <f>'Spółki dnia'!R20</f>
        <v>3.1982942430703626E-2</v>
      </c>
      <c r="L21" s="5">
        <f t="shared" si="2"/>
        <v>1677.4498058434133</v>
      </c>
      <c r="M21" s="5">
        <f t="shared" si="3"/>
        <v>1706.4902942938097</v>
      </c>
      <c r="N21" s="5">
        <f t="shared" si="4"/>
        <v>3180.7151712912432</v>
      </c>
    </row>
    <row r="22" spans="1:14">
      <c r="A22" s="2">
        <f>'Spółki dnia'!A21</f>
        <v>40940</v>
      </c>
      <c r="B22" s="3">
        <f>'Spółki dnia'!B21</f>
        <v>20</v>
      </c>
      <c r="C22" s="15" t="str">
        <f>'Spółki dnia'!C21</f>
        <v>Wawel</v>
      </c>
      <c r="D22" s="17" t="str">
        <f>'Spółki dnia'!D21</f>
        <v xml:space="preserve">przecięcie SMA15 i SMA45 </v>
      </c>
      <c r="E22" s="76">
        <f>'Spółki dnia'!P21</f>
        <v>9.6153846153846159E-3</v>
      </c>
      <c r="F22" s="77">
        <f>'Spółki dnia'!Q21</f>
        <v>2.0192307692307693E-2</v>
      </c>
      <c r="G22" s="78">
        <f>'Spółki dnia'!R21</f>
        <v>5.1923076923076926E-2</v>
      </c>
      <c r="L22" s="5">
        <f t="shared" si="2"/>
        <v>1687.1496440228441</v>
      </c>
      <c r="M22" s="5">
        <f t="shared" si="3"/>
        <v>1734.3389527821041</v>
      </c>
      <c r="N22" s="5">
        <f t="shared" si="4"/>
        <v>3333.1654711617143</v>
      </c>
    </row>
    <row r="23" spans="1:14">
      <c r="A23" s="2">
        <f>'Spółki dnia'!A22</f>
        <v>40941</v>
      </c>
      <c r="B23" s="3">
        <f>'Spółki dnia'!B22</f>
        <v>21</v>
      </c>
      <c r="C23" s="15" t="str">
        <f>'Spółki dnia'!C22</f>
        <v>Kruszwica</v>
      </c>
      <c r="D23" s="17" t="str">
        <f>'Spółki dnia'!D22</f>
        <v xml:space="preserve">kurs najwyższy od 6 m-cy </v>
      </c>
      <c r="E23" s="76">
        <f>'Spółki dnia'!P22</f>
        <v>3.8461538461538464E-2</v>
      </c>
      <c r="F23" s="77">
        <f>'Spółki dnia'!Q22</f>
        <v>3.8461538461538464E-2</v>
      </c>
      <c r="G23" s="78">
        <f>'Spółki dnia'!R22</f>
        <v>3.5576923076923103E-2</v>
      </c>
      <c r="L23" s="5">
        <f t="shared" si="2"/>
        <v>1745.388587754456</v>
      </c>
      <c r="M23" s="5">
        <f t="shared" si="3"/>
        <v>1794.2068305607345</v>
      </c>
      <c r="N23" s="5">
        <f t="shared" si="4"/>
        <v>3438.6450564242764</v>
      </c>
    </row>
    <row r="24" spans="1:14">
      <c r="A24" s="2">
        <f>'Spółki dnia'!A23</f>
        <v>40942</v>
      </c>
      <c r="B24" s="3">
        <f>'Spółki dnia'!B23</f>
        <v>22</v>
      </c>
      <c r="C24" s="15" t="str">
        <f>'Spółki dnia'!C23</f>
        <v>Amrest</v>
      </c>
      <c r="D24" s="17" t="str">
        <f>'Spółki dnia'!D23</f>
        <v xml:space="preserve">kurs najwyższy od 6 m-cy </v>
      </c>
      <c r="E24" s="76">
        <f>'Spółki dnia'!P23</f>
        <v>-7.4074074074069864E-4</v>
      </c>
      <c r="F24" s="77">
        <f>'Spółki dnia'!Q23</f>
        <v>-7.4074074074074077E-3</v>
      </c>
      <c r="G24" s="78">
        <f>'Spółki dnia'!R23</f>
        <v>-7.4074074074074077E-3</v>
      </c>
      <c r="L24" s="5">
        <f t="shared" si="2"/>
        <v>1737.4744398167732</v>
      </c>
      <c r="M24" s="5">
        <f t="shared" si="3"/>
        <v>1774.1553563454008</v>
      </c>
      <c r="N24" s="5">
        <f t="shared" si="4"/>
        <v>3400.2158733946767</v>
      </c>
    </row>
    <row r="25" spans="1:14">
      <c r="A25" s="2">
        <f>'Spółki dnia'!A24</f>
        <v>40945</v>
      </c>
      <c r="B25" s="3">
        <f>'Spółki dnia'!B24</f>
        <v>23</v>
      </c>
      <c r="C25" s="15" t="str">
        <f>'Spółki dnia'!C24</f>
        <v>Lena</v>
      </c>
      <c r="D25" s="17" t="str">
        <f>'Spółki dnia'!D24</f>
        <v xml:space="preserve">młot </v>
      </c>
      <c r="E25" s="76">
        <f>'Spółki dnia'!P24</f>
        <v>0</v>
      </c>
      <c r="F25" s="77">
        <f>'Spółki dnia'!Q24</f>
        <v>3.404255319148939E-2</v>
      </c>
      <c r="G25" s="78">
        <f>'Spółki dnia'!R24</f>
        <v>1.7021276595744695E-2</v>
      </c>
      <c r="L25" s="5">
        <f t="shared" si="2"/>
        <v>1730.8783092281972</v>
      </c>
      <c r="M25" s="5">
        <f t="shared" si="3"/>
        <v>1827.5874590561123</v>
      </c>
      <c r="N25" s="5">
        <f t="shared" si="4"/>
        <v>3444.9636227972942</v>
      </c>
    </row>
    <row r="26" spans="1:14">
      <c r="A26" s="2">
        <f>'Spółki dnia'!A25</f>
        <v>40946</v>
      </c>
      <c r="B26" s="3">
        <f>'Spółki dnia'!B25</f>
        <v>24</v>
      </c>
      <c r="C26" s="15" t="str">
        <f>'Spółki dnia'!C25</f>
        <v>Impel</v>
      </c>
      <c r="D26" s="17" t="str">
        <f>'Spółki dnia'!D25</f>
        <v xml:space="preserve">kurs najwyższy od 6 m-cy </v>
      </c>
      <c r="E26" s="76">
        <f>'Spółki dnia'!P25</f>
        <v>-1.6666666666666666E-2</v>
      </c>
      <c r="F26" s="77">
        <f>'Spółki dnia'!Q25</f>
        <v>-8.3333333333333329E-2</v>
      </c>
      <c r="G26" s="78">
        <f>'Spółki dnia'!R25</f>
        <v>-6.6666666666666666E-2</v>
      </c>
      <c r="L26" s="5">
        <f t="shared" si="2"/>
        <v>1695.5687664550958</v>
      </c>
      <c r="M26" s="5">
        <f t="shared" si="3"/>
        <v>1766.0297475733535</v>
      </c>
      <c r="N26" s="5">
        <f t="shared" si="4"/>
        <v>3328.9286414288622</v>
      </c>
    </row>
    <row r="27" spans="1:14">
      <c r="A27" s="2">
        <f>'Spółki dnia'!A26</f>
        <v>40947</v>
      </c>
      <c r="B27" s="3">
        <f>'Spółki dnia'!B26</f>
        <v>25</v>
      </c>
      <c r="C27" s="15" t="str">
        <f>'Spółki dnia'!C26</f>
        <v>Alma</v>
      </c>
      <c r="D27" s="17" t="str">
        <f>'Spółki dnia'!D26</f>
        <v xml:space="preserve">przecięcie kursu i SMA200 </v>
      </c>
      <c r="E27" s="76">
        <f>'Spółki dnia'!P26</f>
        <v>-6.8237873389969908E-2</v>
      </c>
      <c r="F27" s="77">
        <f>'Spółki dnia'!Q26</f>
        <v>-6.9608111811455167E-2</v>
      </c>
      <c r="G27" s="78">
        <f>'Spółki dnia'!R26</f>
        <v>-5.4809536859413532E-2</v>
      </c>
      <c r="L27" s="5">
        <f t="shared" si="2"/>
        <v>1638.4577743614389</v>
      </c>
      <c r="M27" s="5">
        <f t="shared" si="3"/>
        <v>1706.5454536029645</v>
      </c>
      <c r="N27" s="5">
        <f t="shared" si="4"/>
        <v>3216.8020081231134</v>
      </c>
    </row>
    <row r="28" spans="1:14">
      <c r="A28" s="2">
        <f>'Spółki dnia'!A27</f>
        <v>40948</v>
      </c>
      <c r="B28" s="3">
        <f>'Spółki dnia'!B27</f>
        <v>26</v>
      </c>
      <c r="C28" s="15" t="str">
        <f>'Spółki dnia'!C27</f>
        <v>Arcus</v>
      </c>
      <c r="D28" s="17" t="str">
        <f>'Spółki dnia'!D27</f>
        <v xml:space="preserve">młot </v>
      </c>
      <c r="E28" s="76">
        <f>'Spółki dnia'!P27</f>
        <v>-8.6206896551723582E-3</v>
      </c>
      <c r="F28" s="77">
        <f>'Spółki dnia'!Q27</f>
        <v>4.0229885057471299E-2</v>
      </c>
      <c r="G28" s="78">
        <f>'Spółki dnia'!R27</f>
        <v>-3.7356321839080428E-2</v>
      </c>
      <c r="L28" s="5">
        <f t="shared" si="2"/>
        <v>1618.1665362923668</v>
      </c>
      <c r="M28" s="5">
        <f t="shared" si="3"/>
        <v>1768.4602311092722</v>
      </c>
      <c r="N28" s="5">
        <f t="shared" si="4"/>
        <v>3108.4520799530701</v>
      </c>
    </row>
    <row r="29" spans="1:14">
      <c r="A29" s="2">
        <f>'Spółki dnia'!A28</f>
        <v>40949</v>
      </c>
      <c r="B29" s="3">
        <f>'Spółki dnia'!B28</f>
        <v>27</v>
      </c>
      <c r="C29" s="15" t="str">
        <f>'Spółki dnia'!C28</f>
        <v>KOV</v>
      </c>
      <c r="D29" s="17" t="str">
        <f>'Spółki dnia'!D28</f>
        <v xml:space="preserve">młot </v>
      </c>
      <c r="E29" s="76">
        <f>'Spółki dnia'!P28</f>
        <v>0.1418439716312058</v>
      </c>
      <c r="F29" s="77">
        <f>'Spółki dnia'!Q28</f>
        <v>0.12056737588652494</v>
      </c>
      <c r="G29" s="78">
        <f>'Spółki dnia'!R28</f>
        <v>0.12765957446808524</v>
      </c>
      <c r="L29" s="5">
        <f t="shared" si="2"/>
        <v>1840.6791386577304</v>
      </c>
      <c r="M29" s="5">
        <f t="shared" si="3"/>
        <v>1974.1556148003804</v>
      </c>
      <c r="N29" s="5">
        <f t="shared" si="4"/>
        <v>3491.96835593078</v>
      </c>
    </row>
    <row r="30" spans="1:14">
      <c r="A30" s="2">
        <f>'Spółki dnia'!A29</f>
        <v>40952</v>
      </c>
      <c r="B30" s="3">
        <f>'Spółki dnia'!B29</f>
        <v>28</v>
      </c>
      <c r="C30" s="15" t="str">
        <f>'Spółki dnia'!C29</f>
        <v>Sadowaya</v>
      </c>
      <c r="D30" s="17" t="str">
        <f>'Spółki dnia'!D29</f>
        <v xml:space="preserve">kurs najwyższy od 6 m-cy </v>
      </c>
      <c r="E30" s="76">
        <f>'Spółki dnia'!P29</f>
        <v>7.6045627376425924E-3</v>
      </c>
      <c r="F30" s="77">
        <f>'Spółki dnia'!Q29</f>
        <v>-2.851711026615909E-3</v>
      </c>
      <c r="G30" s="78">
        <f>'Spółki dnia'!R29</f>
        <v>-1.8060836501901094E-2</v>
      </c>
      <c r="L30" s="5">
        <f t="shared" si="2"/>
        <v>1847.6356225755446</v>
      </c>
      <c r="M30" s="5">
        <f t="shared" si="3"/>
        <v>1961.0526014487054</v>
      </c>
      <c r="N30" s="5">
        <f t="shared" si="4"/>
        <v>3415.8830428669967</v>
      </c>
    </row>
    <row r="31" spans="1:14">
      <c r="A31" s="2">
        <f>'Spółki dnia'!A30</f>
        <v>40953</v>
      </c>
      <c r="B31" s="3">
        <f>'Spółki dnia'!B30</f>
        <v>29</v>
      </c>
      <c r="C31" s="15" t="str">
        <f>'Spółki dnia'!C30</f>
        <v>Relpol</v>
      </c>
      <c r="D31" s="17" t="str">
        <f>'Spółki dnia'!D30</f>
        <v xml:space="preserve">młot </v>
      </c>
      <c r="E31" s="76">
        <f>'Spółki dnia'!P30</f>
        <v>-1.8903591682419257E-3</v>
      </c>
      <c r="F31" s="77">
        <f>'Spółki dnia'!Q30</f>
        <v>3.4026465028355331E-2</v>
      </c>
      <c r="G31" s="78">
        <f>'Spółki dnia'!R30</f>
        <v>1.7013232514177665E-2</v>
      </c>
      <c r="L31" s="5">
        <f t="shared" si="2"/>
        <v>1837.1418418677877</v>
      </c>
      <c r="M31" s="5">
        <f t="shared" si="3"/>
        <v>2020.0820443985085</v>
      </c>
      <c r="N31" s="5">
        <f t="shared" si="4"/>
        <v>3460.8096030800284</v>
      </c>
    </row>
    <row r="32" spans="1:14">
      <c r="A32" s="2">
        <f>'Spółki dnia'!A31</f>
        <v>40954</v>
      </c>
      <c r="B32" s="3">
        <f>'Spółki dnia'!B31</f>
        <v>30</v>
      </c>
      <c r="C32" s="15" t="str">
        <f>'Spółki dnia'!C31</f>
        <v>EFH</v>
      </c>
      <c r="D32" s="17" t="str">
        <f>'Spółki dnia'!D31</f>
        <v>przecięcie kursu i SMA200</v>
      </c>
      <c r="E32" s="76">
        <f>'Spółki dnia'!P31</f>
        <v>6.2500000000000056E-2</v>
      </c>
      <c r="F32" s="77">
        <f>'Spółki dnia'!Q31</f>
        <v>7.8124999999999889E-2</v>
      </c>
      <c r="G32" s="78">
        <f>'Spółki dnia'!R31</f>
        <v>-1.5625000000000014E-2</v>
      </c>
      <c r="L32" s="5">
        <f t="shared" si="2"/>
        <v>1944.5527933851604</v>
      </c>
      <c r="M32" s="5">
        <f t="shared" si="3"/>
        <v>2169.6327927139414</v>
      </c>
      <c r="N32" s="5">
        <f t="shared" si="4"/>
        <v>3393.8011604217572</v>
      </c>
    </row>
    <row r="33" spans="1:14">
      <c r="A33" s="2">
        <f>'Spółki dnia'!A32</f>
        <v>40955</v>
      </c>
      <c r="B33" s="3">
        <f>'Spółki dnia'!B32</f>
        <v>31</v>
      </c>
      <c r="C33" s="15" t="str">
        <f>'Spółki dnia'!C32</f>
        <v>Stalprodukt</v>
      </c>
      <c r="D33" s="17" t="str">
        <f>'Spółki dnia'!D32</f>
        <v xml:space="preserve">młot </v>
      </c>
      <c r="E33" s="76">
        <f>'Spółki dnia'!P32</f>
        <v>1.5190811411634024E-2</v>
      </c>
      <c r="F33" s="77">
        <f>'Spółki dnia'!Q32</f>
        <v>8.9292330492775199E-2</v>
      </c>
      <c r="G33" s="78">
        <f>'Spółki dnia'!R32</f>
        <v>3.7421267135976377E-2</v>
      </c>
      <c r="L33" s="5">
        <f t="shared" si="2"/>
        <v>1966.5977045350551</v>
      </c>
      <c r="M33" s="5">
        <f t="shared" si="3"/>
        <v>2354.3921082621232</v>
      </c>
      <c r="N33" s="5">
        <f t="shared" si="4"/>
        <v>3507.435164644744</v>
      </c>
    </row>
    <row r="34" spans="1:14">
      <c r="A34" s="2">
        <f>'Spółki dnia'!A33</f>
        <v>40956</v>
      </c>
      <c r="B34" s="3">
        <f>'Spółki dnia'!B33</f>
        <v>32</v>
      </c>
      <c r="C34" s="15" t="str">
        <f>'Spółki dnia'!C33</f>
        <v>CEZ</v>
      </c>
      <c r="D34" s="17" t="str">
        <f>'Spółki dnia'!D33</f>
        <v xml:space="preserve">przecięcie SMA15 i SMA45 </v>
      </c>
      <c r="E34" s="76">
        <f>'Spółki dnia'!P33</f>
        <v>-7.0921985815602835E-3</v>
      </c>
      <c r="F34" s="77">
        <f>'Spółki dnia'!Q33</f>
        <v>-1.1347517730496413E-2</v>
      </c>
      <c r="G34" s="78">
        <f>'Spółki dnia'!R33</f>
        <v>-2.978723404255311E-2</v>
      </c>
      <c r="L34" s="5">
        <f t="shared" si="2"/>
        <v>1945.2371813799639</v>
      </c>
      <c r="M34" s="5">
        <f t="shared" si="3"/>
        <v>2318.8388376901394</v>
      </c>
      <c r="N34" s="5">
        <f t="shared" si="4"/>
        <v>3390.0394153705906</v>
      </c>
    </row>
    <row r="35" spans="1:14">
      <c r="A35" s="2">
        <f>'Spółki dnia'!A34</f>
        <v>40959</v>
      </c>
      <c r="B35" s="3">
        <f>'Spółki dnia'!B34</f>
        <v>33</v>
      </c>
      <c r="C35" s="15" t="str">
        <f>'Spółki dnia'!C34</f>
        <v>Action</v>
      </c>
      <c r="D35" s="17" t="str">
        <f>'Spółki dnia'!D34</f>
        <v xml:space="preserve">młot </v>
      </c>
      <c r="E35" s="76">
        <f>'Spółki dnia'!P34</f>
        <v>-4.3668122270733675E-4</v>
      </c>
      <c r="F35" s="77">
        <f>'Spółki dnia'!Q34</f>
        <v>-6.5502183406112918E-3</v>
      </c>
      <c r="G35" s="78">
        <f>'Spółki dnia'!R34</f>
        <v>-6.5502183406112918E-3</v>
      </c>
      <c r="L35" s="5">
        <f t="shared" si="2"/>
        <v>1937.0060786841079</v>
      </c>
      <c r="M35" s="5">
        <f t="shared" si="3"/>
        <v>2294.9043834222271</v>
      </c>
      <c r="N35" s="5">
        <f t="shared" si="4"/>
        <v>3355.0483060124125</v>
      </c>
    </row>
    <row r="36" spans="1:14">
      <c r="A36" s="2">
        <f>'Spółki dnia'!A35</f>
        <v>40960</v>
      </c>
      <c r="B36" s="3">
        <f>'Spółki dnia'!B35</f>
        <v>34</v>
      </c>
      <c r="C36" s="15" t="str">
        <f>'Spółki dnia'!C35</f>
        <v>PC Guard</v>
      </c>
      <c r="D36" s="17" t="str">
        <f>'Spółki dnia'!D35</f>
        <v xml:space="preserve">młot </v>
      </c>
      <c r="E36" s="76">
        <f>'Spółki dnia'!P35</f>
        <v>-1.492537313432837E-2</v>
      </c>
      <c r="F36" s="77">
        <f>'Spółki dnia'!Q35</f>
        <v>-7.462686567164185E-3</v>
      </c>
      <c r="G36" s="78">
        <f>'Spółki dnia'!R35</f>
        <v>4.4776119402984947E-2</v>
      </c>
      <c r="L36" s="5">
        <f t="shared" si="2"/>
        <v>1900.8516653684396</v>
      </c>
      <c r="M36" s="5">
        <f t="shared" si="3"/>
        <v>2269.1308968075837</v>
      </c>
      <c r="N36" s="5">
        <f t="shared" si="4"/>
        <v>3491.9669610772607</v>
      </c>
    </row>
    <row r="37" spans="1:14">
      <c r="A37" s="2">
        <f>'Spółki dnia'!A36</f>
        <v>40961</v>
      </c>
      <c r="B37" s="3">
        <f>'Spółki dnia'!B36</f>
        <v>35</v>
      </c>
      <c r="C37" s="15" t="str">
        <f>'Spółki dnia'!C36</f>
        <v>Polimex MS</v>
      </c>
      <c r="D37" s="17" t="str">
        <f>'Spółki dnia'!D36</f>
        <v xml:space="preserve">przecięcie SMA15 i SMA45 </v>
      </c>
      <c r="E37" s="76">
        <f>'Spółki dnia'!P36</f>
        <v>-1.0695187165775409E-2</v>
      </c>
      <c r="F37" s="77">
        <f>'Spółki dnia'!Q36</f>
        <v>-1.0695187165775409E-2</v>
      </c>
      <c r="G37" s="78">
        <f>'Spółki dnia'!R36</f>
        <v>-4.8128342245989345E-2</v>
      </c>
      <c r="L37" s="5">
        <f t="shared" si="2"/>
        <v>1873.3825072523637</v>
      </c>
      <c r="M37" s="5">
        <f t="shared" si="3"/>
        <v>2236.3397450696079</v>
      </c>
      <c r="N37" s="5">
        <f t="shared" si="4"/>
        <v>3374.3487898471199</v>
      </c>
    </row>
    <row r="38" spans="1:14">
      <c r="A38" s="2">
        <f>'Spółki dnia'!A37</f>
        <v>40962</v>
      </c>
      <c r="B38" s="3">
        <f>'Spółki dnia'!B37</f>
        <v>36</v>
      </c>
      <c r="C38" s="15" t="str">
        <f>'Spółki dnia'!C37</f>
        <v>Apator</v>
      </c>
      <c r="D38" s="17" t="str">
        <f>'Spółki dnia'!D37</f>
        <v xml:space="preserve">kurs najwyższy od 6 m-cy </v>
      </c>
      <c r="E38" s="76">
        <f>'Spółki dnia'!P37</f>
        <v>-1.1709601873536299E-2</v>
      </c>
      <c r="F38" s="77">
        <f>'Spółki dnia'!Q37</f>
        <v>-2.3419203747072929E-3</v>
      </c>
      <c r="G38" s="78">
        <f>'Spółki dnia'!R37</f>
        <v>3.0444964871194309E-2</v>
      </c>
      <c r="L38" s="5">
        <f t="shared" si="2"/>
        <v>1844.4171330684935</v>
      </c>
      <c r="M38" s="5">
        <f t="shared" si="3"/>
        <v>2222.6322805568493</v>
      </c>
      <c r="N38" s="5">
        <f t="shared" si="4"/>
        <v>3463.8803657417475</v>
      </c>
    </row>
    <row r="39" spans="1:14">
      <c r="A39" s="2">
        <f>'Spółki dnia'!A38</f>
        <v>40963</v>
      </c>
      <c r="B39" s="3">
        <f>'Spółki dnia'!B38</f>
        <v>37</v>
      </c>
      <c r="C39" s="15" t="str">
        <f>'Spółki dnia'!C38</f>
        <v>Relpol</v>
      </c>
      <c r="D39" s="17" t="str">
        <f>'Spółki dnia'!D38</f>
        <v>objęcie hossy</v>
      </c>
      <c r="E39" s="76">
        <f>'Spółki dnia'!P38</f>
        <v>2.4299065420560897E-2</v>
      </c>
      <c r="F39" s="77">
        <f>'Spółki dnia'!Q38</f>
        <v>6.1682242990654224E-2</v>
      </c>
      <c r="G39" s="78">
        <f>'Spółki dnia'!R38</f>
        <v>3.5514018691588857E-2</v>
      </c>
      <c r="L39" s="5">
        <f t="shared" si="2"/>
        <v>1882.0624737516985</v>
      </c>
      <c r="M39" s="5">
        <f t="shared" si="3"/>
        <v>2350.7707725326641</v>
      </c>
      <c r="N39" s="5">
        <f t="shared" si="4"/>
        <v>3573.279419117509</v>
      </c>
    </row>
    <row r="40" spans="1:14">
      <c r="A40" s="2">
        <f>'Spółki dnia'!A39</f>
        <v>40966</v>
      </c>
      <c r="B40" s="3">
        <f>'Spółki dnia'!B39</f>
        <v>38</v>
      </c>
      <c r="C40" s="15" t="str">
        <f>'Spółki dnia'!C39</f>
        <v>Impexmetal</v>
      </c>
      <c r="D40" s="17" t="str">
        <f>'Spółki dnia'!D39</f>
        <v>przecięcie kursu i SMA200</v>
      </c>
      <c r="E40" s="76">
        <f>'Spółki dnia'!P39</f>
        <v>-4.8780487804877017E-3</v>
      </c>
      <c r="F40" s="77">
        <f>'Spółki dnia'!Q39</f>
        <v>2.4390243902440672E-3</v>
      </c>
      <c r="G40" s="78">
        <f>'Spółki dnia'!R39</f>
        <v>-9.7560975609756184E-3</v>
      </c>
      <c r="L40" s="5">
        <f t="shared" si="2"/>
        <v>1865.7714919111336</v>
      </c>
      <c r="M40" s="5">
        <f t="shared" si="3"/>
        <v>2347.5581501963088</v>
      </c>
      <c r="N40" s="5">
        <f t="shared" si="4"/>
        <v>3524.9849411868477</v>
      </c>
    </row>
    <row r="41" spans="1:14">
      <c r="A41" s="2">
        <f>'Spółki dnia'!A40</f>
        <v>40967</v>
      </c>
      <c r="B41" s="3">
        <f>'Spółki dnia'!B40</f>
        <v>39</v>
      </c>
      <c r="C41" s="15" t="str">
        <f>'Spółki dnia'!C40</f>
        <v>Alma</v>
      </c>
      <c r="D41" s="17" t="str">
        <f>'Spółki dnia'!D40</f>
        <v xml:space="preserve"> przenikanie</v>
      </c>
      <c r="E41" s="76">
        <f>'Spółki dnia'!P40</f>
        <v>-1.3806706114398477E-2</v>
      </c>
      <c r="F41" s="77">
        <f>'Spółki dnia'!Q40</f>
        <v>-1.1270780501549491E-3</v>
      </c>
      <c r="G41" s="78">
        <f>'Spółki dnia'!R40</f>
        <v>-1.6906170752324638E-2</v>
      </c>
      <c r="L41" s="5">
        <f t="shared" si="2"/>
        <v>1833.0259326202731</v>
      </c>
      <c r="M41" s="5">
        <f t="shared" si="3"/>
        <v>2336.0100674451028</v>
      </c>
      <c r="N41" s="5">
        <f t="shared" si="4"/>
        <v>3452.2349683463649</v>
      </c>
    </row>
    <row r="42" spans="1:14">
      <c r="A42" s="2">
        <f>'Spółki dnia'!A41</f>
        <v>40968</v>
      </c>
      <c r="B42" s="3">
        <f>'Spółki dnia'!B41</f>
        <v>40</v>
      </c>
      <c r="C42" s="15" t="str">
        <f>'Spółki dnia'!C41</f>
        <v>TUP</v>
      </c>
      <c r="D42" s="17" t="str">
        <f>'Spółki dnia'!D41</f>
        <v xml:space="preserve">przecięcie SMA15 i SMA45 </v>
      </c>
      <c r="E42" s="76">
        <f>'Spółki dnia'!P41</f>
        <v>2.2727272727272794E-2</v>
      </c>
      <c r="F42" s="77">
        <f>'Spółki dnia'!Q41</f>
        <v>-1.2396694214875952E-2</v>
      </c>
      <c r="G42" s="78">
        <f>'Spółki dnia'!R41</f>
        <v>-5.7851239669421538E-2</v>
      </c>
      <c r="L42" s="5">
        <f t="shared" si="2"/>
        <v>1867.5685751931132</v>
      </c>
      <c r="M42" s="5">
        <f t="shared" si="3"/>
        <v>2298.2927986043474</v>
      </c>
      <c r="N42" s="5">
        <f t="shared" si="4"/>
        <v>3335.9550698938378</v>
      </c>
    </row>
    <row r="43" spans="1:14">
      <c r="A43" s="2">
        <f>'Spółki dnia'!A42</f>
        <v>40969</v>
      </c>
      <c r="B43" s="3">
        <f>'Spółki dnia'!B42</f>
        <v>41</v>
      </c>
      <c r="C43" s="15" t="str">
        <f>'Spółki dnia'!C42</f>
        <v>Atrem</v>
      </c>
      <c r="D43" s="17" t="str">
        <f>'Spółki dnia'!D42</f>
        <v>przenikanie</v>
      </c>
      <c r="E43" s="76">
        <f>'Spółki dnia'!P42</f>
        <v>1.9047619047619126E-2</v>
      </c>
      <c r="F43" s="77">
        <f>'Spółki dnia'!Q42</f>
        <v>-2.9931972789115614E-2</v>
      </c>
      <c r="G43" s="78">
        <f>'Spółki dnia'!R42</f>
        <v>1.6326530612244913E-2</v>
      </c>
      <c r="L43" s="5">
        <f t="shared" si="2"/>
        <v>1895.9162433209826</v>
      </c>
      <c r="M43" s="5">
        <f t="shared" si="3"/>
        <v>2221.0363082192439</v>
      </c>
      <c r="N43" s="5">
        <f t="shared" si="4"/>
        <v>3377.5482872370808</v>
      </c>
    </row>
    <row r="44" spans="1:14">
      <c r="A44" s="2">
        <f>'Spółki dnia'!A43</f>
        <v>40970</v>
      </c>
      <c r="B44" s="3">
        <f>'Spółki dnia'!B43</f>
        <v>42</v>
      </c>
      <c r="C44" s="15" t="str">
        <f>'Spółki dnia'!C43</f>
        <v>PZU</v>
      </c>
      <c r="D44" s="17" t="str">
        <f>'Spółki dnia'!D43</f>
        <v xml:space="preserve">młot </v>
      </c>
      <c r="E44" s="76">
        <f>'Spółki dnia'!P43</f>
        <v>2.4390243902439371E-3</v>
      </c>
      <c r="F44" s="77">
        <f>'Spółki dnia'!Q43</f>
        <v>0</v>
      </c>
      <c r="G44" s="78">
        <f>'Spółki dnia'!R43</f>
        <v>6.0975609756097563E-3</v>
      </c>
      <c r="L44" s="5">
        <f t="shared" si="2"/>
        <v>1893.3252365999867</v>
      </c>
      <c r="M44" s="5">
        <f t="shared" si="3"/>
        <v>2212.6043881890837</v>
      </c>
      <c r="N44" s="5">
        <f t="shared" si="4"/>
        <v>3385.2424174064513</v>
      </c>
    </row>
    <row r="45" spans="1:14">
      <c r="A45" s="2">
        <f>'Spółki dnia'!A44</f>
        <v>40973</v>
      </c>
      <c r="B45" s="3">
        <f>'Spółki dnia'!B44</f>
        <v>43</v>
      </c>
      <c r="C45" s="15" t="str">
        <f>'Spółki dnia'!C44</f>
        <v>Mieszko</v>
      </c>
      <c r="D45" s="17" t="str">
        <f>'Spółki dnia'!D44</f>
        <v>objęcie hossy</v>
      </c>
      <c r="E45" s="76">
        <f>'Spółki dnia'!P44</f>
        <v>-2.7027027027027049E-2</v>
      </c>
      <c r="F45" s="77">
        <f>'Spółki dnia'!Q44</f>
        <v>-2.7027027027027049E-2</v>
      </c>
      <c r="G45" s="78">
        <f>'Spółki dnia'!R44</f>
        <v>2.9729729729729693E-2</v>
      </c>
      <c r="L45" s="5">
        <f t="shared" si="2"/>
        <v>1835.1607481562269</v>
      </c>
      <c r="M45" s="5">
        <f t="shared" si="3"/>
        <v>2144.6313849883522</v>
      </c>
      <c r="N45" s="5">
        <f t="shared" si="4"/>
        <v>3472.6509815032705</v>
      </c>
    </row>
    <row r="46" spans="1:14">
      <c r="A46" s="2">
        <f>'Spółki dnia'!A45</f>
        <v>40974</v>
      </c>
      <c r="B46" s="3">
        <f>'Spółki dnia'!B45</f>
        <v>44</v>
      </c>
      <c r="C46" s="15" t="str">
        <f>'Spółki dnia'!C45</f>
        <v>Qumaksek</v>
      </c>
      <c r="D46" s="17" t="str">
        <f>'Spółki dnia'!D45</f>
        <v xml:space="preserve">młot </v>
      </c>
      <c r="E46" s="76">
        <f>'Spółki dnia'!P45</f>
        <v>2.1333333333333353E-2</v>
      </c>
      <c r="F46" s="77">
        <f>'Spółki dnia'!Q45</f>
        <v>6.5777777777777796E-2</v>
      </c>
      <c r="G46" s="78">
        <f>'Spółki dnia'!R45</f>
        <v>4.8888888888888954E-2</v>
      </c>
      <c r="L46" s="5">
        <f t="shared" si="2"/>
        <v>1867.1952291713962</v>
      </c>
      <c r="M46" s="5">
        <f t="shared" si="3"/>
        <v>2277.0230612318142</v>
      </c>
      <c r="N46" s="5">
        <f t="shared" si="4"/>
        <v>3628.5969635301776</v>
      </c>
    </row>
    <row r="47" spans="1:14">
      <c r="A47" s="2">
        <f>'Spółki dnia'!A46</f>
        <v>40975</v>
      </c>
      <c r="B47" s="3">
        <f>'Spółki dnia'!B46</f>
        <v>45</v>
      </c>
      <c r="C47" s="15" t="str">
        <f>'Spółki dnia'!C46</f>
        <v>Kopex</v>
      </c>
      <c r="D47" s="17" t="str">
        <f>'Spółki dnia'!D46</f>
        <v xml:space="preserve">młot </v>
      </c>
      <c r="E47" s="76">
        <f>'Spółki dnia'!P46</f>
        <v>8.2969432314411052E-3</v>
      </c>
      <c r="F47" s="77">
        <f>'Spółki dnia'!Q46</f>
        <v>4.366812227074298E-3</v>
      </c>
      <c r="G47" s="78">
        <f>'Spółki dnia'!R46</f>
        <v>-1.1790393013100418E-2</v>
      </c>
      <c r="L47" s="5">
        <f t="shared" si="2"/>
        <v>1875.5398269712312</v>
      </c>
      <c r="M47" s="5">
        <f t="shared" si="3"/>
        <v>2278.2841770307796</v>
      </c>
      <c r="N47" s="5">
        <f t="shared" si="4"/>
        <v>3572.201229392796</v>
      </c>
    </row>
    <row r="48" spans="1:14">
      <c r="A48" s="2">
        <f>'Spółki dnia'!A47</f>
        <v>40976</v>
      </c>
      <c r="B48" s="3">
        <f>'Spółki dnia'!B47</f>
        <v>46</v>
      </c>
      <c r="C48" s="15" t="str">
        <f>'Spółki dnia'!C47</f>
        <v>Armatura</v>
      </c>
      <c r="D48" s="17" t="str">
        <f>'Spółki dnia'!D47</f>
        <v xml:space="preserve">kurs najwyższy od 6 m-cy </v>
      </c>
      <c r="E48" s="76">
        <f>'Spółki dnia'!P47</f>
        <v>-1.5625000000000014E-2</v>
      </c>
      <c r="F48" s="77">
        <f>'Spółki dnia'!Q47</f>
        <v>-1.5625000000000014E-2</v>
      </c>
      <c r="G48" s="78">
        <f>'Spółki dnia'!R47</f>
        <v>4.1666666666666706E-2</v>
      </c>
      <c r="L48" s="5">
        <f t="shared" si="2"/>
        <v>1839.2254909161484</v>
      </c>
      <c r="M48" s="5">
        <f t="shared" si="3"/>
        <v>2234.1718761113802</v>
      </c>
      <c r="N48" s="5">
        <f t="shared" si="4"/>
        <v>3706.9164170495228</v>
      </c>
    </row>
    <row r="49" spans="1:14">
      <c r="A49" s="2">
        <f>'Spółki dnia'!A48</f>
        <v>40977</v>
      </c>
      <c r="B49" s="3">
        <f>'Spółki dnia'!B48</f>
        <v>47</v>
      </c>
      <c r="C49" s="15" t="str">
        <f>'Spółki dnia'!C48</f>
        <v>NFI Krezus</v>
      </c>
      <c r="D49" s="17" t="str">
        <f>'Spółki dnia'!D48</f>
        <v xml:space="preserve">kurs najwyższy od 6 m-cy </v>
      </c>
      <c r="E49" s="76">
        <f>'Spółki dnia'!P48</f>
        <v>7.049345417925507E-3</v>
      </c>
      <c r="F49" s="77">
        <f>'Spółki dnia'!Q48</f>
        <v>2.5176233635448138E-2</v>
      </c>
      <c r="G49" s="78">
        <f>'Spółki dnia'!R48</f>
        <v>2.316213494461233E-2</v>
      </c>
      <c r="L49" s="5">
        <f t="shared" si="2"/>
        <v>1845.1591879704827</v>
      </c>
      <c r="M49" s="5">
        <f t="shared" si="3"/>
        <v>2281.7245820068451</v>
      </c>
      <c r="N49" s="5">
        <f t="shared" si="4"/>
        <v>3778.3776564945906</v>
      </c>
    </row>
    <row r="50" spans="1:14">
      <c r="A50" s="2">
        <f>'Spółki dnia'!A49</f>
        <v>40980</v>
      </c>
      <c r="B50" s="3">
        <f>'Spółki dnia'!B49</f>
        <v>48</v>
      </c>
      <c r="C50" s="15" t="str">
        <f>'Spółki dnia'!C49</f>
        <v>Ferrum</v>
      </c>
      <c r="D50" s="17" t="str">
        <f>'Spółki dnia'!D49</f>
        <v xml:space="preserve">młot </v>
      </c>
      <c r="E50" s="76">
        <f>'Spółki dnia'!P49</f>
        <v>6.4338235294116274E-3</v>
      </c>
      <c r="F50" s="77">
        <f>'Spółki dnia'!Q49</f>
        <v>5.5147058823529375E-2</v>
      </c>
      <c r="G50" s="78">
        <f>'Spółki dnia'!R49</f>
        <v>5.6066176470588182E-2</v>
      </c>
      <c r="L50" s="5">
        <f t="shared" si="2"/>
        <v>1849.980604107119</v>
      </c>
      <c r="M50" s="5">
        <f t="shared" si="3"/>
        <v>2398.4149640927044</v>
      </c>
      <c r="N50" s="5">
        <f t="shared" si="4"/>
        <v>3975.0684256281202</v>
      </c>
    </row>
    <row r="51" spans="1:14">
      <c r="A51" s="2">
        <f>'Spółki dnia'!A50</f>
        <v>40981</v>
      </c>
      <c r="B51" s="3">
        <f>'Spółki dnia'!B50</f>
        <v>49</v>
      </c>
      <c r="C51" s="15" t="str">
        <f>'Spółki dnia'!C50</f>
        <v>KSGAgro</v>
      </c>
      <c r="D51" s="17" t="str">
        <f>'Spółki dnia'!D50</f>
        <v xml:space="preserve">młot </v>
      </c>
      <c r="E51" s="76">
        <f>'Spółki dnia'!P50</f>
        <v>-7.7686663789384228E-3</v>
      </c>
      <c r="F51" s="77">
        <f>'Spółki dnia'!Q50</f>
        <v>-7.3370738023306728E-3</v>
      </c>
      <c r="G51" s="78">
        <f>'Spółki dnia'!R50</f>
        <v>-7.3370738023306728E-3</v>
      </c>
      <c r="L51" s="5">
        <f t="shared" si="2"/>
        <v>1828.640035390242</v>
      </c>
      <c r="M51" s="5">
        <f t="shared" si="3"/>
        <v>2371.7791043014658</v>
      </c>
      <c r="N51" s="5">
        <f t="shared" si="4"/>
        <v>3930.9228683201659</v>
      </c>
    </row>
    <row r="52" spans="1:14">
      <c r="A52" s="2">
        <f>'Spółki dnia'!A51</f>
        <v>40982</v>
      </c>
      <c r="B52" s="3">
        <f>'Spółki dnia'!B51</f>
        <v>50</v>
      </c>
      <c r="C52" s="15" t="str">
        <f>'Spółki dnia'!C51</f>
        <v>PEP</v>
      </c>
      <c r="D52" s="17" t="str">
        <f>'Spółki dnia'!D51</f>
        <v xml:space="preserve">przecięcie SMA15 i SMA45 </v>
      </c>
      <c r="E52" s="76">
        <f>'Spółki dnia'!P51</f>
        <v>-1.7424242424242321E-2</v>
      </c>
      <c r="F52" s="77">
        <f>'Spółki dnia'!Q51</f>
        <v>-1.5530303030303037E-2</v>
      </c>
      <c r="G52" s="78">
        <f>'Spółki dnia'!R51</f>
        <v>-5.3030303030302976E-2</v>
      </c>
      <c r="L52" s="5">
        <f t="shared" si="2"/>
        <v>1789.9561004744198</v>
      </c>
      <c r="M52" s="5">
        <f t="shared" si="3"/>
        <v>2326.0802955477875</v>
      </c>
      <c r="N52" s="5">
        <f t="shared" si="4"/>
        <v>3798.5195654905406</v>
      </c>
    </row>
    <row r="53" spans="1:14">
      <c r="A53" s="2">
        <f>'Spółki dnia'!A52</f>
        <v>40983</v>
      </c>
      <c r="B53" s="3">
        <f>'Spółki dnia'!B52</f>
        <v>51</v>
      </c>
      <c r="C53" s="15" t="str">
        <f>'Spółki dnia'!C52</f>
        <v>Comarch</v>
      </c>
      <c r="D53" s="17" t="str">
        <f>'Spółki dnia'!D52</f>
        <v xml:space="preserve">przecięcie SMA15 i SMA45 </v>
      </c>
      <c r="E53" s="76">
        <f>'Spółki dnia'!P52</f>
        <v>-4.4109195402298754E-2</v>
      </c>
      <c r="F53" s="77">
        <f>'Spółki dnia'!Q52</f>
        <v>-4.5545977011494078E-2</v>
      </c>
      <c r="G53" s="78">
        <f>'Spółki dnia'!R52</f>
        <v>-7.227011494252876E-2</v>
      </c>
      <c r="L53" s="5">
        <f t="shared" si="2"/>
        <v>1729.6659071631157</v>
      </c>
      <c r="M53" s="5">
        <f t="shared" si="3"/>
        <v>2247.7320999473354</v>
      </c>
      <c r="N53" s="5">
        <f t="shared" si="4"/>
        <v>3670.5759366833886</v>
      </c>
    </row>
    <row r="54" spans="1:14">
      <c r="A54" s="2">
        <f>'Spółki dnia'!A53</f>
        <v>40984</v>
      </c>
      <c r="B54" s="3">
        <f>'Spółki dnia'!B53</f>
        <v>52</v>
      </c>
      <c r="C54" s="15" t="str">
        <f>'Spółki dnia'!C53</f>
        <v>Jupiter</v>
      </c>
      <c r="D54" s="17" t="str">
        <f>'Spółki dnia'!D53</f>
        <v xml:space="preserve">kurs najwyższy od 6 m-cy </v>
      </c>
      <c r="E54" s="76">
        <f>'Spółki dnia'!P53</f>
        <v>-5.7377049180327919E-2</v>
      </c>
      <c r="F54" s="77">
        <f>'Spółki dnia'!Q53</f>
        <v>-8.1967213114753995E-2</v>
      </c>
      <c r="G54" s="78">
        <f>'Spółki dnia'!R53</f>
        <v>-6.5573770491803338E-2</v>
      </c>
      <c r="L54" s="5">
        <f t="shared" si="2"/>
        <v>1671.4064381855262</v>
      </c>
      <c r="M54" s="5">
        <f t="shared" si="3"/>
        <v>2172.0228673120037</v>
      </c>
      <c r="N54" s="5">
        <f t="shared" si="4"/>
        <v>3546.9417689360293</v>
      </c>
    </row>
    <row r="55" spans="1:14">
      <c r="A55" s="2">
        <f>'Spółki dnia'!A54</f>
        <v>40987</v>
      </c>
      <c r="B55" s="3">
        <f>'Spółki dnia'!B54</f>
        <v>53</v>
      </c>
      <c r="C55" s="15" t="str">
        <f>'Spółki dnia'!C54</f>
        <v>IM Company</v>
      </c>
      <c r="D55" s="17" t="str">
        <f>'Spółki dnia'!D54</f>
        <v xml:space="preserve">kurs najwyższy od 6 m-cy </v>
      </c>
      <c r="E55" s="76">
        <f>'Spółki dnia'!P54</f>
        <v>-3.2183908045977004E-2</v>
      </c>
      <c r="F55" s="77">
        <f>'Spółki dnia'!Q54</f>
        <v>-8.73563218390805E-2</v>
      </c>
      <c r="G55" s="78">
        <f>'Spółki dnia'!R54</f>
        <v>-4.4444444444444446E-2</v>
      </c>
      <c r="L55" s="5">
        <f t="shared" si="2"/>
        <v>1615.109293672733</v>
      </c>
      <c r="M55" s="5">
        <f t="shared" si="3"/>
        <v>2098.8637107762061</v>
      </c>
      <c r="N55" s="5">
        <f t="shared" si="4"/>
        <v>3427.4719088336424</v>
      </c>
    </row>
    <row r="56" spans="1:14">
      <c r="A56" s="2">
        <f>'Spółki dnia'!A55</f>
        <v>40988</v>
      </c>
      <c r="B56" s="3">
        <f>'Spółki dnia'!B55</f>
        <v>54</v>
      </c>
      <c r="C56" s="15" t="str">
        <f>'Spółki dnia'!C55</f>
        <v>Puławy</v>
      </c>
      <c r="D56" s="17" t="str">
        <f>'Spółki dnia'!D55</f>
        <v xml:space="preserve">przecięcie SMA15 i SMA45 </v>
      </c>
      <c r="E56" s="76">
        <f>'Spółki dnia'!P55</f>
        <v>5.3191489361702126E-3</v>
      </c>
      <c r="F56" s="77">
        <f>'Spółki dnia'!Q55</f>
        <v>5.1063829787234012E-2</v>
      </c>
      <c r="G56" s="78">
        <f>'Spółki dnia'!R55</f>
        <v>9.5744680851063829E-2</v>
      </c>
      <c r="L56" s="5">
        <f t="shared" si="2"/>
        <v>1617.5361009699507</v>
      </c>
      <c r="M56" s="5">
        <f t="shared" si="3"/>
        <v>2197.6647428791207</v>
      </c>
      <c r="N56" s="5">
        <f t="shared" si="4"/>
        <v>3741.3762610811441</v>
      </c>
    </row>
    <row r="57" spans="1:14">
      <c r="A57" s="2">
        <f>'Spółki dnia'!A56</f>
        <v>40989</v>
      </c>
      <c r="B57" s="3">
        <f>'Spółki dnia'!B56</f>
        <v>55</v>
      </c>
      <c r="C57" s="15" t="str">
        <f>'Spółki dnia'!C56</f>
        <v>Wojas</v>
      </c>
      <c r="D57" s="17" t="str">
        <f>'Spółki dnia'!D56</f>
        <v>przecięcie kursu i SMA200</v>
      </c>
      <c r="E57" s="76">
        <f>'Spółki dnia'!P56</f>
        <v>-7.7083333333333365E-2</v>
      </c>
      <c r="F57" s="77">
        <f>'Spółki dnia'!Q56</f>
        <v>-4.5833333333333282E-2</v>
      </c>
      <c r="G57" s="78">
        <f>'Spółki dnia'!R56</f>
        <v>-4.7916666666666573E-2</v>
      </c>
      <c r="L57" s="5">
        <f t="shared" si="2"/>
        <v>1563.0534439988417</v>
      </c>
      <c r="M57" s="5">
        <f t="shared" si="3"/>
        <v>2123.6419039131247</v>
      </c>
      <c r="N57" s="5">
        <f t="shared" si="4"/>
        <v>3615.3573615276182</v>
      </c>
    </row>
    <row r="58" spans="1:14">
      <c r="A58" s="2">
        <f>'Spółki dnia'!A57</f>
        <v>40990</v>
      </c>
      <c r="B58" s="3">
        <f>'Spółki dnia'!B57</f>
        <v>56</v>
      </c>
      <c r="C58" s="15" t="str">
        <f>'Spółki dnia'!C57</f>
        <v>Zelmer</v>
      </c>
      <c r="D58" s="17" t="str">
        <f>'Spółki dnia'!D57</f>
        <v>przecięcie kursu i SMA200</v>
      </c>
      <c r="E58" s="76">
        <f>'Spółki dnia'!P57</f>
        <v>-4.2857142857142858E-2</v>
      </c>
      <c r="F58" s="77">
        <f>'Spółki dnia'!Q57</f>
        <v>-2.8571428571428571E-2</v>
      </c>
      <c r="G58" s="78">
        <f>'Spółki dnia'!R57</f>
        <v>-1.4285714285714285E-2</v>
      </c>
      <c r="L58" s="5">
        <f t="shared" si="2"/>
        <v>1510.4058990285416</v>
      </c>
      <c r="M58" s="5">
        <f t="shared" si="3"/>
        <v>2055.1345958533698</v>
      </c>
      <c r="N58" s="5">
        <f t="shared" si="4"/>
        <v>3550.180168493976</v>
      </c>
    </row>
    <row r="59" spans="1:14">
      <c r="A59" s="2">
        <f>'Spółki dnia'!A58</f>
        <v>40991</v>
      </c>
      <c r="B59" s="3">
        <f>'Spółki dnia'!B58</f>
        <v>57</v>
      </c>
      <c r="C59" s="15" t="str">
        <f>'Spółki dnia'!C58</f>
        <v>Mercor</v>
      </c>
      <c r="D59" s="17" t="str">
        <f>'Spółki dnia'!D58</f>
        <v xml:space="preserve">kurs najwyższy od 6 m-cy </v>
      </c>
      <c r="E59" s="76">
        <f>'Spółki dnia'!P58</f>
        <v>-7.1105365223013061E-3</v>
      </c>
      <c r="F59" s="77">
        <f>'Spółki dnia'!Q58</f>
        <v>-4.5248868778280729E-3</v>
      </c>
      <c r="G59" s="78">
        <f>'Spółki dnia'!R58</f>
        <v>-2.1331609566903689E-2</v>
      </c>
      <c r="L59" s="5">
        <f t="shared" si="2"/>
        <v>1493.9727853242946</v>
      </c>
      <c r="M59" s="5">
        <f t="shared" si="3"/>
        <v>2038.0685554457193</v>
      </c>
      <c r="N59" s="5">
        <f t="shared" si="4"/>
        <v>3461.258747386049</v>
      </c>
    </row>
    <row r="60" spans="1:14">
      <c r="A60" s="2">
        <f>'Spółki dnia'!A59</f>
        <v>40994</v>
      </c>
      <c r="B60" s="3">
        <f>'Spółki dnia'!B59</f>
        <v>58</v>
      </c>
      <c r="C60" s="15" t="str">
        <f>'Spółki dnia'!C59</f>
        <v>Oponeo.pl</v>
      </c>
      <c r="D60" s="17" t="str">
        <f>'Spółki dnia'!D59</f>
        <v xml:space="preserve">przecięcie SMA15 i SMA45 </v>
      </c>
      <c r="E60" s="76">
        <f>'Spółki dnia'!P59</f>
        <v>5.4455445544554525E-2</v>
      </c>
      <c r="F60" s="77">
        <f>'Spółki dnia'!Q59</f>
        <v>2.4752475247524754E-2</v>
      </c>
      <c r="G60" s="78">
        <f>'Spółki dnia'!R59</f>
        <v>1.8811881188118763E-2</v>
      </c>
      <c r="L60" s="5">
        <f t="shared" si="2"/>
        <v>1569.3471805055797</v>
      </c>
      <c r="M60" s="5">
        <f t="shared" si="3"/>
        <v>2080.58697643089</v>
      </c>
      <c r="N60" s="5">
        <f t="shared" si="4"/>
        <v>3512.9840540687842</v>
      </c>
    </row>
    <row r="61" spans="1:14">
      <c r="A61" s="2">
        <f>'Spółki dnia'!A60</f>
        <v>40995</v>
      </c>
      <c r="B61" s="3">
        <f>'Spółki dnia'!B60</f>
        <v>59</v>
      </c>
      <c r="C61" s="15" t="str">
        <f>'Spółki dnia'!C60</f>
        <v>Azoty Tarnów</v>
      </c>
      <c r="D61" s="17" t="str">
        <f>'Spółki dnia'!D60</f>
        <v xml:space="preserve">kurs najwyższy od 6 m-cy </v>
      </c>
      <c r="E61" s="76">
        <f>'Spółki dnia'!P60</f>
        <v>-1.4447592067988613E-2</v>
      </c>
      <c r="F61" s="77">
        <f>'Spółki dnia'!Q60</f>
        <v>-3.8243626062322789E-2</v>
      </c>
      <c r="G61" s="78">
        <f>'Spółki dnia'!R60</f>
        <v>-3.1444759206798852E-2</v>
      </c>
      <c r="L61" s="5">
        <f t="shared" si="2"/>
        <v>1540.8021153293507</v>
      </c>
      <c r="M61" s="5">
        <f t="shared" si="3"/>
        <v>2010.5076091342544</v>
      </c>
      <c r="N61" s="5">
        <f t="shared" si="4"/>
        <v>3394.6579746396851</v>
      </c>
    </row>
    <row r="62" spans="1:14">
      <c r="A62" s="2">
        <f>'Spółki dnia'!A61</f>
        <v>40996</v>
      </c>
      <c r="B62" s="3">
        <f>'Spółki dnia'!B61</f>
        <v>60</v>
      </c>
      <c r="C62" s="15" t="str">
        <f>'Spółki dnia'!C61</f>
        <v>Kruk</v>
      </c>
      <c r="D62" s="17" t="str">
        <f>'Spółki dnia'!D61</f>
        <v xml:space="preserve">kurs najwyższy od 6 m-cy </v>
      </c>
      <c r="E62" s="76">
        <f>'Spółki dnia'!P61</f>
        <v>-2.3379174852652215E-2</v>
      </c>
      <c r="F62" s="77">
        <f>'Spółki dnia'!Q61</f>
        <v>-3.7131630648330069E-2</v>
      </c>
      <c r="G62" s="78">
        <f>'Spółki dnia'!R61</f>
        <v>-4.5186640471512718E-2</v>
      </c>
      <c r="L62" s="5">
        <f t="shared" si="2"/>
        <v>1499.0667036690891</v>
      </c>
      <c r="M62" s="5">
        <f t="shared" si="3"/>
        <v>1942.7886900074527</v>
      </c>
      <c r="N62" s="5">
        <f t="shared" si="4"/>
        <v>3280.3174131798023</v>
      </c>
    </row>
    <row r="63" spans="1:14">
      <c r="A63" s="2">
        <f>'Spółki dnia'!A62</f>
        <v>40997</v>
      </c>
      <c r="B63" s="3">
        <f>'Spółki dnia'!B62</f>
        <v>61</v>
      </c>
      <c r="C63" s="15" t="str">
        <f>'Spółki dnia'!C62</f>
        <v>ABM Solid</v>
      </c>
      <c r="D63" s="17" t="str">
        <f>'Spółki dnia'!D62</f>
        <v xml:space="preserve">kurs najwyższy od 6 m-cy </v>
      </c>
      <c r="E63" s="76">
        <f>'Spółki dnia'!P62</f>
        <v>-0.28888888888888886</v>
      </c>
      <c r="F63" s="77">
        <f>'Spółki dnia'!Q62</f>
        <v>-0.24666666666666665</v>
      </c>
      <c r="G63" s="78">
        <f>'Spółki dnia'!R62</f>
        <v>-0.33333333333333331</v>
      </c>
      <c r="L63" s="5">
        <f t="shared" si="2"/>
        <v>1448.5743919711683</v>
      </c>
      <c r="M63" s="5">
        <f t="shared" si="3"/>
        <v>1877.3507132590173</v>
      </c>
      <c r="N63" s="5">
        <f t="shared" si="4"/>
        <v>3169.8281274869132</v>
      </c>
    </row>
    <row r="64" spans="1:14">
      <c r="A64" s="2">
        <f>'Spółki dnia'!A63</f>
        <v>40998</v>
      </c>
      <c r="B64" s="3">
        <f>'Spółki dnia'!B63</f>
        <v>62</v>
      </c>
      <c r="C64" s="15" t="str">
        <f>'Spółki dnia'!C63</f>
        <v>Inter Cars</v>
      </c>
      <c r="D64" s="17" t="str">
        <f>'Spółki dnia'!D63</f>
        <v xml:space="preserve">młot </v>
      </c>
      <c r="E64" s="76">
        <f>'Spółki dnia'!P63</f>
        <v>1.5384615384615448E-2</v>
      </c>
      <c r="F64" s="77">
        <f>'Spółki dnia'!Q63</f>
        <v>2.7472527472527472E-2</v>
      </c>
      <c r="G64" s="78">
        <f>'Spółki dnia'!R63</f>
        <v>9.7802197802197871E-2</v>
      </c>
      <c r="L64" s="5">
        <f t="shared" si="2"/>
        <v>1465.2761930757752</v>
      </c>
      <c r="M64" s="5">
        <f t="shared" si="3"/>
        <v>1921.6033258557161</v>
      </c>
      <c r="N64" s="5">
        <f t="shared" si="4"/>
        <v>3466.6334389651884</v>
      </c>
    </row>
    <row r="65" spans="1:14">
      <c r="A65" s="2">
        <f>'Spółki dnia'!A64</f>
        <v>41001</v>
      </c>
      <c r="B65" s="3">
        <f>'Spółki dnia'!B64</f>
        <v>63</v>
      </c>
      <c r="C65" s="15" t="str">
        <f>'Spółki dnia'!C64</f>
        <v>Mediatel</v>
      </c>
      <c r="D65" s="17" t="str">
        <f>'Spółki dnia'!D64</f>
        <v>przecięcie kursu i SMA200</v>
      </c>
      <c r="E65" s="76">
        <f>'Spółki dnia'!P64</f>
        <v>-0.10434782608695643</v>
      </c>
      <c r="F65" s="77">
        <f>'Spółki dnia'!Q64</f>
        <v>-5.2173913043478119E-2</v>
      </c>
      <c r="G65" s="78">
        <f>'Spółki dnia'!R64</f>
        <v>-0.1</v>
      </c>
      <c r="L65" s="5">
        <f t="shared" si="2"/>
        <v>1415.9220301934699</v>
      </c>
      <c r="M65" s="5">
        <f t="shared" si="3"/>
        <v>1856.8789250993066</v>
      </c>
      <c r="N65" s="5">
        <f t="shared" si="4"/>
        <v>3349.86856405052</v>
      </c>
    </row>
    <row r="66" spans="1:14">
      <c r="A66" s="2">
        <f>'Spółki dnia'!A65</f>
        <v>41002</v>
      </c>
      <c r="B66" s="3">
        <f>'Spółki dnia'!B65</f>
        <v>64</v>
      </c>
      <c r="C66" s="15" t="str">
        <f>'Spółki dnia'!C65</f>
        <v>Rafako</v>
      </c>
      <c r="D66" s="17" t="str">
        <f>'Spółki dnia'!D65</f>
        <v xml:space="preserve">kurs najwyższy od 6 m-cy </v>
      </c>
      <c r="E66" s="76">
        <f>'Spółki dnia'!P65</f>
        <v>-3.6697247706422138E-2</v>
      </c>
      <c r="F66" s="77">
        <f>'Spółki dnia'!Q65</f>
        <v>-7.2375127420999066E-2</v>
      </c>
      <c r="G66" s="78">
        <f>'Spółki dnia'!R65</f>
        <v>-4.1794087665647309E-2</v>
      </c>
      <c r="L66" s="5">
        <f t="shared" si="2"/>
        <v>1368.2302388185458</v>
      </c>
      <c r="M66" s="5">
        <f t="shared" si="3"/>
        <v>1794.3346038613433</v>
      </c>
      <c r="N66" s="5">
        <f t="shared" si="4"/>
        <v>3237.0366218366648</v>
      </c>
    </row>
    <row r="67" spans="1:14">
      <c r="A67" s="2">
        <f>'Spółki dnia'!A66</f>
        <v>41003</v>
      </c>
      <c r="B67" s="3">
        <f>'Spółki dnia'!B66</f>
        <v>65</v>
      </c>
      <c r="C67" s="15" t="str">
        <f>'Spółki dnia'!C66</f>
        <v>Farmacol</v>
      </c>
      <c r="D67" s="17" t="str">
        <f>'Spółki dnia'!D66</f>
        <v xml:space="preserve">kurs najwyższy od 6 m-cy </v>
      </c>
      <c r="E67" s="76">
        <f>'Spółki dnia'!P66</f>
        <v>0</v>
      </c>
      <c r="F67" s="77">
        <f>'Spółki dnia'!Q66</f>
        <v>-0.10811836115326244</v>
      </c>
      <c r="G67" s="78">
        <f>'Spółki dnia'!R66</f>
        <v>-0.1084977238239757</v>
      </c>
      <c r="L67" s="5">
        <f t="shared" si="2"/>
        <v>1363.0359032221975</v>
      </c>
      <c r="M67" s="5">
        <f t="shared" si="3"/>
        <v>1733.8969316171524</v>
      </c>
      <c r="N67" s="5">
        <f t="shared" si="4"/>
        <v>3128.0051413246133</v>
      </c>
    </row>
    <row r="68" spans="1:14">
      <c r="A68" s="2">
        <f>'Spółki dnia'!A67</f>
        <v>41004</v>
      </c>
      <c r="B68" s="3">
        <f>'Spółki dnia'!B67</f>
        <v>66</v>
      </c>
      <c r="C68" s="15" t="str">
        <f>'Spółki dnia'!C67</f>
        <v>Warfama</v>
      </c>
      <c r="D68" s="17" t="str">
        <f>'Spółki dnia'!D67</f>
        <v>przenikanie</v>
      </c>
      <c r="E68" s="76">
        <f>'Spółki dnia'!P67</f>
        <v>-5.0724637681159306E-2</v>
      </c>
      <c r="F68" s="77">
        <f>'Spółki dnia'!Q67</f>
        <v>-0.10144927536231878</v>
      </c>
      <c r="G68" s="78">
        <f>'Spółki dnia'!R67</f>
        <v>-6.5217391304347727E-2</v>
      </c>
      <c r="L68" s="5">
        <f t="shared" si="2"/>
        <v>1317.1254487290769</v>
      </c>
      <c r="M68" s="5">
        <f t="shared" si="3"/>
        <v>1675.4949511655823</v>
      </c>
      <c r="N68" s="5">
        <f t="shared" si="4"/>
        <v>3022.6461134695555</v>
      </c>
    </row>
    <row r="69" spans="1:14">
      <c r="A69" s="2">
        <f>'Spółki dnia'!A68</f>
        <v>41009</v>
      </c>
      <c r="B69" s="3">
        <f>'Spółki dnia'!B68</f>
        <v>67</v>
      </c>
      <c r="C69" s="15" t="str">
        <f>'Spółki dnia'!C68</f>
        <v>Puławy</v>
      </c>
      <c r="D69" s="17" t="str">
        <f>'Spółki dnia'!D68</f>
        <v xml:space="preserve">kurs najwyższy od 6 m-cy </v>
      </c>
      <c r="E69" s="76">
        <f>'Spółki dnia'!P68</f>
        <v>1.3645224171540018E-2</v>
      </c>
      <c r="F69" s="77">
        <f>'Spółki dnia'!Q68</f>
        <v>1.5594541910331468E-2</v>
      </c>
      <c r="G69" s="78">
        <f>'Spółki dnia'!R68</f>
        <v>-5.4580896686159792E-2</v>
      </c>
      <c r="L69" s="5">
        <f t="shared" ref="L69:L132" si="5">IF(E69&gt;-$J$6,L68*(1+E69)*(1-$J$7)^2,L68*(1+(-$J$6))*(1-$J$7)^2)</f>
        <v>1330.0293683437112</v>
      </c>
      <c r="M69" s="5">
        <f t="shared" ref="M69:M132" si="6">IF(F69&gt;-$J$6,M68*(1+F69)*(1-$J$7)^2,M68*(1+(-$J$6))*(1-$J$7)^2)</f>
        <v>1695.1635008588887</v>
      </c>
      <c r="N69" s="5">
        <f t="shared" ref="N69:N132" si="7">IF(G69&gt;-$J$6,N68*(1+G69)*(1-$J$7)^2,N68*(1+(-$J$6))*(1-$J$7)^2)</f>
        <v>2920.8358408911154</v>
      </c>
    </row>
    <row r="70" spans="1:14">
      <c r="A70" s="2">
        <f>'Spółki dnia'!A69</f>
        <v>41010</v>
      </c>
      <c r="B70" s="3">
        <f>'Spółki dnia'!B69</f>
        <v>68</v>
      </c>
      <c r="C70" s="15" t="str">
        <f>'Spółki dnia'!C69</f>
        <v>Ciech</v>
      </c>
      <c r="D70" s="17" t="str">
        <f>'Spółki dnia'!D69</f>
        <v xml:space="preserve">kurs najwyższy od 6 m-cy </v>
      </c>
      <c r="E70" s="76">
        <f>'Spółki dnia'!P69</f>
        <v>1.7459361830222706E-2</v>
      </c>
      <c r="F70" s="77">
        <f>'Spółki dnia'!Q69</f>
        <v>3.732691149909699E-2</v>
      </c>
      <c r="G70" s="78">
        <f>'Spółki dnia'!R69</f>
        <v>8.4286574352799654E-2</v>
      </c>
      <c r="L70" s="5">
        <f t="shared" si="5"/>
        <v>1348.1133644030956</v>
      </c>
      <c r="M70" s="5">
        <f t="shared" si="6"/>
        <v>1751.7629996641615</v>
      </c>
      <c r="N70" s="5">
        <f t="shared" si="7"/>
        <v>3154.9998333850212</v>
      </c>
    </row>
    <row r="71" spans="1:14">
      <c r="A71" s="2">
        <f>'Spółki dnia'!A70</f>
        <v>41011</v>
      </c>
      <c r="B71" s="3">
        <f>'Spółki dnia'!B70</f>
        <v>69</v>
      </c>
      <c r="C71" s="15" t="str">
        <f>'Spółki dnia'!C70</f>
        <v>Lentex</v>
      </c>
      <c r="D71" s="17" t="str">
        <f>'Spółki dnia'!D70</f>
        <v>przecięcie kursu i SMA200</v>
      </c>
      <c r="E71" s="76">
        <f>'Spółki dnia'!P70</f>
        <v>2.1276595744680774E-2</v>
      </c>
      <c r="F71" s="77">
        <f>'Spółki dnia'!Q70</f>
        <v>1.9148936170212735E-2</v>
      </c>
      <c r="G71" s="78">
        <f>'Spółki dnia'!R70</f>
        <v>2.1276595744680774E-2</v>
      </c>
      <c r="L71" s="5">
        <f t="shared" si="5"/>
        <v>1371.5697705269201</v>
      </c>
      <c r="M71" s="5">
        <f t="shared" si="6"/>
        <v>1778.5296743791616</v>
      </c>
      <c r="N71" s="5">
        <f t="shared" si="7"/>
        <v>3209.895036834951</v>
      </c>
    </row>
    <row r="72" spans="1:14">
      <c r="A72" s="2">
        <f>'Spółki dnia'!A71</f>
        <v>41012</v>
      </c>
      <c r="B72" s="3">
        <f>'Spółki dnia'!B71</f>
        <v>70</v>
      </c>
      <c r="C72" s="15" t="str">
        <f>'Spółki dnia'!C71</f>
        <v>Grajewo</v>
      </c>
      <c r="D72" s="17" t="str">
        <f>'Spółki dnia'!D71</f>
        <v xml:space="preserve">kurs najwyższy od 6 m-cy </v>
      </c>
      <c r="E72" s="76">
        <f>'Spółki dnia'!P71</f>
        <v>-4.0531097134870721E-2</v>
      </c>
      <c r="F72" s="77">
        <f>'Spółki dnia'!Q71</f>
        <v>-7.7568134171907832E-2</v>
      </c>
      <c r="G72" s="78">
        <f>'Spółki dnia'!R71</f>
        <v>-6.0097833682739424E-2</v>
      </c>
      <c r="L72" s="5">
        <f t="shared" si="5"/>
        <v>1325.3718740628158</v>
      </c>
      <c r="M72" s="5">
        <f t="shared" si="6"/>
        <v>1718.624351645386</v>
      </c>
      <c r="N72" s="5">
        <f t="shared" si="7"/>
        <v>3101.7777527135795</v>
      </c>
    </row>
    <row r="73" spans="1:14">
      <c r="A73" s="2">
        <f>'Spółki dnia'!A72</f>
        <v>41015</v>
      </c>
      <c r="B73" s="3">
        <f>'Spółki dnia'!B72</f>
        <v>71</v>
      </c>
      <c r="C73" s="15" t="str">
        <f>'Spółki dnia'!C72</f>
        <v>ATM</v>
      </c>
      <c r="D73" s="17" t="str">
        <f>'Spółki dnia'!D72</f>
        <v xml:space="preserve">kurs najwyższy od 6 m-cy </v>
      </c>
      <c r="E73" s="76">
        <f>'Spółki dnia'!P72</f>
        <v>4.3918918918918776E-2</v>
      </c>
      <c r="F73" s="77">
        <f>'Spółki dnia'!Q72</f>
        <v>1.3513513513513424E-2</v>
      </c>
      <c r="G73" s="78">
        <f>'Spółki dnia'!R72</f>
        <v>-1.4639639639639726E-2</v>
      </c>
      <c r="L73" s="5">
        <f t="shared" si="5"/>
        <v>1378.3281617228288</v>
      </c>
      <c r="M73" s="5">
        <f t="shared" si="6"/>
        <v>1735.2362669017325</v>
      </c>
      <c r="N73" s="5">
        <f t="shared" si="7"/>
        <v>3044.7656760552763</v>
      </c>
    </row>
    <row r="74" spans="1:14">
      <c r="A74" s="2">
        <f>'Spółki dnia'!A73</f>
        <v>41016</v>
      </c>
      <c r="B74" s="3">
        <f>'Spółki dnia'!B73</f>
        <v>72</v>
      </c>
      <c r="C74" s="15" t="str">
        <f>'Spółki dnia'!C73</f>
        <v>Kernel</v>
      </c>
      <c r="D74" s="17" t="str">
        <f>'Spółki dnia'!D73</f>
        <v xml:space="preserve">przecięcie SMA15 i SMA45 </v>
      </c>
      <c r="E74" s="76">
        <f>'Spółki dnia'!P73</f>
        <v>-2.5198938992042515E-2</v>
      </c>
      <c r="F74" s="77">
        <f>'Spółki dnia'!Q73</f>
        <v>-1.1936339522546493E-2</v>
      </c>
      <c r="G74" s="78">
        <f>'Spółki dnia'!R73</f>
        <v>-6.498673740053057E-2</v>
      </c>
      <c r="L74" s="5">
        <f t="shared" si="5"/>
        <v>1338.4949409782696</v>
      </c>
      <c r="M74" s="5">
        <f t="shared" si="6"/>
        <v>1708.014896288289</v>
      </c>
      <c r="N74" s="5">
        <f t="shared" si="7"/>
        <v>2942.2103613476461</v>
      </c>
    </row>
    <row r="75" spans="1:14">
      <c r="A75" s="2">
        <f>'Spółki dnia'!A74</f>
        <v>41017</v>
      </c>
      <c r="B75" s="3">
        <f>'Spółki dnia'!B74</f>
        <v>73</v>
      </c>
      <c r="C75" s="15" t="str">
        <f>'Spółki dnia'!C74</f>
        <v>Lotos</v>
      </c>
      <c r="D75" s="17" t="str">
        <f>'Spółki dnia'!D74</f>
        <v xml:space="preserve">kurs najwyższy od 6 m-cy </v>
      </c>
      <c r="E75" s="76">
        <f>'Spółki dnia'!P74</f>
        <v>-3.0322580645161332E-2</v>
      </c>
      <c r="F75" s="77">
        <f>'Spółki dnia'!Q74</f>
        <v>-8.2580645161290281E-2</v>
      </c>
      <c r="G75" s="78">
        <f>'Spółki dnia'!R74</f>
        <v>-8.0645161290322578E-2</v>
      </c>
      <c r="L75" s="5">
        <f t="shared" si="5"/>
        <v>1293.4110874042105</v>
      </c>
      <c r="M75" s="5">
        <f t="shared" si="6"/>
        <v>1650.4846874476841</v>
      </c>
      <c r="N75" s="5">
        <f t="shared" si="7"/>
        <v>2843.1093658533114</v>
      </c>
    </row>
    <row r="76" spans="1:14">
      <c r="A76" s="2">
        <f>'Spółki dnia'!A75</f>
        <v>41018</v>
      </c>
      <c r="B76" s="3">
        <f>'Spółki dnia'!B75</f>
        <v>74</v>
      </c>
      <c r="C76" s="15" t="str">
        <f>'Spółki dnia'!C75</f>
        <v>EFH</v>
      </c>
      <c r="D76" s="17" t="str">
        <f>'Spółki dnia'!D75</f>
        <v>przecięcie kursu i SMA200</v>
      </c>
      <c r="E76" s="76">
        <f>'Spółki dnia'!P75</f>
        <v>-1.8867924528301903E-2</v>
      </c>
      <c r="F76" s="77">
        <f>'Spółki dnia'!Q75</f>
        <v>-9.433962264150951E-2</v>
      </c>
      <c r="G76" s="78">
        <f>'Spółki dnia'!R75</f>
        <v>-9.433962264150951E-2</v>
      </c>
      <c r="L76" s="5">
        <f t="shared" si="5"/>
        <v>1264.1894587410795</v>
      </c>
      <c r="M76" s="5">
        <f t="shared" si="6"/>
        <v>1594.8922397685515</v>
      </c>
      <c r="N76" s="5">
        <f t="shared" si="7"/>
        <v>2747.346339471243</v>
      </c>
    </row>
    <row r="77" spans="1:14">
      <c r="A77" s="2">
        <f>'Spółki dnia'!A76</f>
        <v>41019</v>
      </c>
      <c r="B77" s="3">
        <f>'Spółki dnia'!B76</f>
        <v>75</v>
      </c>
      <c r="C77" s="15" t="str">
        <f>'Spółki dnia'!C76</f>
        <v>CEDC</v>
      </c>
      <c r="D77" s="17" t="str">
        <f>'Spółki dnia'!D76</f>
        <v xml:space="preserve">młot </v>
      </c>
      <c r="E77" s="76">
        <f>'Spółki dnia'!P76</f>
        <v>0.13138686131386867</v>
      </c>
      <c r="F77" s="77">
        <f>'Spółki dnia'!Q76</f>
        <v>9.489051094890516E-2</v>
      </c>
      <c r="G77" s="78">
        <f>'Spółki dnia'!R76</f>
        <v>9.1240875912408759E-2</v>
      </c>
      <c r="L77" s="5">
        <f t="shared" si="5"/>
        <v>1424.8574152619015</v>
      </c>
      <c r="M77" s="5">
        <f t="shared" si="6"/>
        <v>1739.6030001661495</v>
      </c>
      <c r="N77" s="5">
        <f t="shared" si="7"/>
        <v>2986.6349855808753</v>
      </c>
    </row>
    <row r="78" spans="1:14">
      <c r="A78" s="2">
        <f>'Spółki dnia'!A77</f>
        <v>41022</v>
      </c>
      <c r="B78" s="3">
        <f>'Spółki dnia'!B77</f>
        <v>76</v>
      </c>
      <c r="C78" s="15" t="str">
        <f>'Spółki dnia'!C77</f>
        <v>Magellan</v>
      </c>
      <c r="D78" s="17" t="str">
        <f>'Spółki dnia'!D77</f>
        <v xml:space="preserve">młot </v>
      </c>
      <c r="E78" s="76">
        <f>'Spółki dnia'!P77</f>
        <v>1.1363636363636364E-2</v>
      </c>
      <c r="F78" s="77">
        <f>'Spółki dnia'!Q77</f>
        <v>0</v>
      </c>
      <c r="G78" s="78">
        <f>'Spółki dnia'!R77</f>
        <v>1.2499999999999935E-2</v>
      </c>
      <c r="L78" s="5">
        <f t="shared" si="5"/>
        <v>1435.5781928739389</v>
      </c>
      <c r="M78" s="5">
        <f t="shared" si="6"/>
        <v>1732.9987887323489</v>
      </c>
      <c r="N78" s="5">
        <f t="shared" si="7"/>
        <v>3012.4877613178155</v>
      </c>
    </row>
    <row r="79" spans="1:14">
      <c r="A79" s="2">
        <f>'Spółki dnia'!A78</f>
        <v>41023</v>
      </c>
      <c r="B79" s="3">
        <f>'Spółki dnia'!B78</f>
        <v>77</v>
      </c>
      <c r="C79" s="15" t="str">
        <f>'Spółki dnia'!C78</f>
        <v>Sobieski</v>
      </c>
      <c r="D79" s="17" t="str">
        <f>'Spółki dnia'!D78</f>
        <v xml:space="preserve">młot </v>
      </c>
      <c r="E79" s="76">
        <f>'Spółki dnia'!P78</f>
        <v>0.3583815028901734</v>
      </c>
      <c r="F79" s="77">
        <f>'Spółki dnia'!Q78</f>
        <v>0.30057803468208094</v>
      </c>
      <c r="G79" s="78">
        <f>'Spółki dnia'!R78</f>
        <v>0.34104046242774566</v>
      </c>
      <c r="L79" s="5">
        <f t="shared" si="5"/>
        <v>1942.659663999417</v>
      </c>
      <c r="M79" s="5">
        <f t="shared" si="6"/>
        <v>2245.3434747322458</v>
      </c>
      <c r="N79" s="5">
        <f t="shared" si="7"/>
        <v>4024.5310660930941</v>
      </c>
    </row>
    <row r="80" spans="1:14">
      <c r="A80" s="2">
        <f>'Spółki dnia'!A79</f>
        <v>41024</v>
      </c>
      <c r="B80" s="3">
        <f>'Spółki dnia'!B79</f>
        <v>78</v>
      </c>
      <c r="C80" s="15" t="str">
        <f>'Spółki dnia'!C79</f>
        <v>MCI</v>
      </c>
      <c r="D80" s="17" t="str">
        <f>'Spółki dnia'!D79</f>
        <v>przecięcie kursu i SMA200</v>
      </c>
      <c r="E80" s="76">
        <f>'Spółki dnia'!P79</f>
        <v>-8.4388185654008518E-3</v>
      </c>
      <c r="F80" s="77">
        <f>'Spółki dnia'!Q79</f>
        <v>2.1097046413501657E-3</v>
      </c>
      <c r="G80" s="78">
        <f>'Spółki dnia'!R79</f>
        <v>-4.2194092827005196E-3</v>
      </c>
      <c r="L80" s="5">
        <f t="shared" si="5"/>
        <v>1918.9530549166138</v>
      </c>
      <c r="M80" s="5">
        <f t="shared" si="6"/>
        <v>2241.5383032249961</v>
      </c>
      <c r="N80" s="5">
        <f t="shared" si="7"/>
        <v>3992.3356999045777</v>
      </c>
    </row>
    <row r="81" spans="1:14">
      <c r="A81" s="2">
        <f>'Spółki dnia'!A80</f>
        <v>41025</v>
      </c>
      <c r="B81" s="3">
        <f>'Spółki dnia'!B80</f>
        <v>79</v>
      </c>
      <c r="C81" s="15" t="str">
        <f>'Spółki dnia'!C80</f>
        <v>Oponeo.pl</v>
      </c>
      <c r="D81" s="17" t="str">
        <f>'Spółki dnia'!D80</f>
        <v>przecięcie kursu i SMA200</v>
      </c>
      <c r="E81" s="76">
        <f>'Spółki dnia'!P80</f>
        <v>-1.0330578512396473E-3</v>
      </c>
      <c r="F81" s="77">
        <f>'Spółki dnia'!Q80</f>
        <v>2.5826446280991736E-2</v>
      </c>
      <c r="G81" s="78">
        <f>'Spółki dnia'!R80</f>
        <v>9.2975206611570112E-3</v>
      </c>
      <c r="L81" s="5">
        <f t="shared" si="5"/>
        <v>1909.6930971326653</v>
      </c>
      <c r="M81" s="5">
        <f t="shared" si="6"/>
        <v>2290.6997415068531</v>
      </c>
      <c r="N81" s="5">
        <f t="shared" si="7"/>
        <v>4014.1571427020144</v>
      </c>
    </row>
    <row r="82" spans="1:14">
      <c r="A82" s="2">
        <f>'Spółki dnia'!A81</f>
        <v>41026</v>
      </c>
      <c r="B82" s="3">
        <f>'Spółki dnia'!B81</f>
        <v>80</v>
      </c>
      <c r="C82" s="15" t="str">
        <f>'Spółki dnia'!C81</f>
        <v>Bank BPH</v>
      </c>
      <c r="D82" s="17" t="str">
        <f>'Spółki dnia'!D81</f>
        <v>przecięcie kursu i SMA200</v>
      </c>
      <c r="E82" s="76">
        <f>'Spółki dnia'!P81</f>
        <v>-1.7655047532820305E-2</v>
      </c>
      <c r="F82" s="77">
        <f>'Spółki dnia'!Q81</f>
        <v>-2.0371208691715676E-2</v>
      </c>
      <c r="G82" s="78">
        <f>'Spółki dnia'!R81</f>
        <v>-1.9918515165233196E-2</v>
      </c>
      <c r="L82" s="5">
        <f t="shared" si="5"/>
        <v>1868.8554329840392</v>
      </c>
      <c r="M82" s="5">
        <f t="shared" si="6"/>
        <v>2235.5161853981344</v>
      </c>
      <c r="N82" s="5">
        <f t="shared" si="7"/>
        <v>3919.2653310928581</v>
      </c>
    </row>
    <row r="83" spans="1:14">
      <c r="A83" s="2">
        <f>'Spółki dnia'!A82</f>
        <v>41029</v>
      </c>
      <c r="B83" s="3">
        <f>'Spółki dnia'!B82</f>
        <v>81</v>
      </c>
      <c r="C83" s="15" t="str">
        <f>'Spółki dnia'!C82</f>
        <v>Hutmen</v>
      </c>
      <c r="D83" s="17" t="str">
        <f>'Spółki dnia'!D82</f>
        <v>przecięcie kursu i SMA200</v>
      </c>
      <c r="E83" s="76">
        <f>'Spółki dnia'!P82</f>
        <v>5.4347826086956564E-3</v>
      </c>
      <c r="F83" s="77">
        <f>'Spółki dnia'!Q82</f>
        <v>-5.4347826086956564E-3</v>
      </c>
      <c r="G83" s="78">
        <f>'Spółki dnia'!R82</f>
        <v>-4.0760869565217489E-2</v>
      </c>
      <c r="L83" s="5">
        <f t="shared" si="5"/>
        <v>1871.8787926508717</v>
      </c>
      <c r="M83" s="5">
        <f t="shared" si="6"/>
        <v>2214.9258740303817</v>
      </c>
      <c r="N83" s="5">
        <f t="shared" si="7"/>
        <v>3787.254683241074</v>
      </c>
    </row>
    <row r="84" spans="1:14">
      <c r="A84" s="2">
        <f>'Spółki dnia'!A83</f>
        <v>41031</v>
      </c>
      <c r="B84" s="3">
        <f>'Spółki dnia'!B83</f>
        <v>82</v>
      </c>
      <c r="C84" s="15" t="str">
        <f>'Spółki dnia'!C83</f>
        <v>Impexmetal</v>
      </c>
      <c r="D84" s="17" t="str">
        <f>'Spółki dnia'!D83</f>
        <v xml:space="preserve">młot </v>
      </c>
      <c r="E84" s="76">
        <f>'Spółki dnia'!P83</f>
        <v>0</v>
      </c>
      <c r="F84" s="77">
        <f>'Spółki dnia'!Q83</f>
        <v>-2.7568922305764489E-2</v>
      </c>
      <c r="G84" s="78">
        <f>'Spółki dnia'!R83</f>
        <v>-5.0125313283208059E-2</v>
      </c>
      <c r="L84" s="5">
        <f t="shared" si="5"/>
        <v>1864.7724107212398</v>
      </c>
      <c r="M84" s="5">
        <f t="shared" si="6"/>
        <v>2145.6858516729094</v>
      </c>
      <c r="N84" s="5">
        <f t="shared" si="7"/>
        <v>3659.6904838111391</v>
      </c>
    </row>
    <row r="85" spans="1:14">
      <c r="A85" s="2">
        <f>'Spółki dnia'!A84</f>
        <v>41033</v>
      </c>
      <c r="B85" s="3">
        <f>'Spółki dnia'!B84</f>
        <v>83</v>
      </c>
      <c r="C85" s="15" t="str">
        <f>'Spółki dnia'!C84</f>
        <v>Ciech</v>
      </c>
      <c r="D85" s="17" t="str">
        <f>'Spółki dnia'!D84</f>
        <v xml:space="preserve">młot </v>
      </c>
      <c r="E85" s="76">
        <f>'Spółki dnia'!P84</f>
        <v>6.7448680351906071E-2</v>
      </c>
      <c r="F85" s="77">
        <f>'Spółki dnia'!Q84</f>
        <v>5.4545454545454529E-2</v>
      </c>
      <c r="G85" s="78">
        <f>'Spółki dnia'!R84</f>
        <v>4.8680351906158256E-2</v>
      </c>
      <c r="L85" s="5">
        <f t="shared" si="5"/>
        <v>1982.9919492362469</v>
      </c>
      <c r="M85" s="5">
        <f t="shared" si="6"/>
        <v>2254.1330818004303</v>
      </c>
      <c r="N85" s="5">
        <f t="shared" si="7"/>
        <v>3823.2755461361185</v>
      </c>
    </row>
    <row r="86" spans="1:14">
      <c r="A86" s="2">
        <f>'Spółki dnia'!A85</f>
        <v>41036</v>
      </c>
      <c r="B86" s="3">
        <f>'Spółki dnia'!B85</f>
        <v>84</v>
      </c>
      <c r="C86" s="15" t="str">
        <f>'Spółki dnia'!C85</f>
        <v>Zetkama</v>
      </c>
      <c r="D86" s="17" t="str">
        <f>'Spółki dnia'!D85</f>
        <v xml:space="preserve">kurs najwyższy od 6 m-cy </v>
      </c>
      <c r="E86" s="76">
        <f>'Spółki dnia'!P85</f>
        <v>-1.5625E-2</v>
      </c>
      <c r="F86" s="77">
        <f>'Spółki dnia'!Q85</f>
        <v>-3.1250000000004885E-4</v>
      </c>
      <c r="G86" s="78">
        <f>'Spółki dnia'!R85</f>
        <v>-3.1250000000004885E-4</v>
      </c>
      <c r="L86" s="5">
        <f t="shared" si="5"/>
        <v>1944.5971175171157</v>
      </c>
      <c r="M86" s="5">
        <f t="shared" si="6"/>
        <v>2244.873771162042</v>
      </c>
      <c r="N86" s="5">
        <f t="shared" si="7"/>
        <v>3807.5706633039331</v>
      </c>
    </row>
    <row r="87" spans="1:14">
      <c r="A87" s="2">
        <f>'Spółki dnia'!A86</f>
        <v>41037</v>
      </c>
      <c r="B87" s="3">
        <f>'Spółki dnia'!B86</f>
        <v>85</v>
      </c>
      <c r="C87" s="15" t="str">
        <f>'Spółki dnia'!C86</f>
        <v>MW Trade</v>
      </c>
      <c r="D87" s="17" t="str">
        <f>'Spółki dnia'!D86</f>
        <v xml:space="preserve">kurs najwyższy od 6 m-cy </v>
      </c>
      <c r="E87" s="76">
        <f>'Spółki dnia'!P86</f>
        <v>2.1052631578946921E-3</v>
      </c>
      <c r="F87" s="77">
        <f>'Spółki dnia'!Q86</f>
        <v>2.1052631578947295E-2</v>
      </c>
      <c r="G87" s="78">
        <f>'Spółki dnia'!R86</f>
        <v>-5.3684210526315765E-2</v>
      </c>
      <c r="L87" s="5">
        <f t="shared" si="5"/>
        <v>1941.2930151365999</v>
      </c>
      <c r="M87" s="5">
        <f t="shared" si="6"/>
        <v>2283.4324359801699</v>
      </c>
      <c r="N87" s="5">
        <f t="shared" si="7"/>
        <v>3679.3221709100685</v>
      </c>
    </row>
    <row r="88" spans="1:14">
      <c r="A88" s="2">
        <f>'Spółki dnia'!A87</f>
        <v>41038</v>
      </c>
      <c r="B88" s="3">
        <f>'Spółki dnia'!B87</f>
        <v>86</v>
      </c>
      <c r="C88" s="15" t="str">
        <f>'Spółki dnia'!C87</f>
        <v>ABPL</v>
      </c>
      <c r="D88" s="17" t="str">
        <f>'Spółki dnia'!D87</f>
        <v>przecięcie kursu i SMA200</v>
      </c>
      <c r="E88" s="76">
        <f>'Spółki dnia'!P87</f>
        <v>2.9747149231531871E-2</v>
      </c>
      <c r="F88" s="77">
        <f>'Spółki dnia'!Q87</f>
        <v>2.9747149231531341E-3</v>
      </c>
      <c r="G88" s="78">
        <f>'Spółki dnia'!R87</f>
        <v>-2.825979176995539E-2</v>
      </c>
      <c r="L88" s="5">
        <f t="shared" si="5"/>
        <v>1991.4518090948136</v>
      </c>
      <c r="M88" s="5">
        <f t="shared" si="6"/>
        <v>2281.53040924894</v>
      </c>
      <c r="N88" s="5">
        <f t="shared" si="7"/>
        <v>3561.7718873905546</v>
      </c>
    </row>
    <row r="89" spans="1:14">
      <c r="A89" s="2">
        <f>'Spółki dnia'!A88</f>
        <v>41039</v>
      </c>
      <c r="B89" s="3">
        <f>'Spółki dnia'!B88</f>
        <v>87</v>
      </c>
      <c r="C89" s="15" t="str">
        <f>'Spółki dnia'!C88</f>
        <v>Kogenera</v>
      </c>
      <c r="D89" s="17" t="str">
        <f>'Spółki dnia'!D88</f>
        <v xml:space="preserve">młot </v>
      </c>
      <c r="E89" s="76">
        <f>'Spółki dnia'!P88</f>
        <v>2.6666666666666668E-2</v>
      </c>
      <c r="F89" s="77">
        <f>'Spółki dnia'!Q88</f>
        <v>-2.6666666666666668E-2</v>
      </c>
      <c r="G89" s="78">
        <f>'Spółki dnia'!R88</f>
        <v>-3.6000000000000039E-2</v>
      </c>
      <c r="L89" s="5">
        <f t="shared" si="5"/>
        <v>2036.7952541975851</v>
      </c>
      <c r="M89" s="5">
        <f t="shared" si="6"/>
        <v>2212.2589945514096</v>
      </c>
      <c r="N89" s="5">
        <f t="shared" si="7"/>
        <v>3441.8025118485348</v>
      </c>
    </row>
    <row r="90" spans="1:14">
      <c r="A90" s="2">
        <f>'Spółki dnia'!A89</f>
        <v>41040</v>
      </c>
      <c r="B90" s="3">
        <f>'Spółki dnia'!B89</f>
        <v>88</v>
      </c>
      <c r="C90" s="15" t="str">
        <f>'Spółki dnia'!C89</f>
        <v>Rank Progress</v>
      </c>
      <c r="D90" s="17" t="str">
        <f>'Spółki dnia'!D89</f>
        <v xml:space="preserve">młot </v>
      </c>
      <c r="E90" s="76">
        <f>'Spółki dnia'!P89</f>
        <v>-1.9884009942004989E-2</v>
      </c>
      <c r="F90" s="77">
        <f>'Spółki dnia'!Q89</f>
        <v>-0.15907207953603975</v>
      </c>
      <c r="G90" s="78">
        <f>'Spółki dnia'!R89</f>
        <v>-0.16818558409279213</v>
      </c>
      <c r="L90" s="5">
        <f t="shared" si="5"/>
        <v>1988.7168804713667</v>
      </c>
      <c r="M90" s="5">
        <f t="shared" si="6"/>
        <v>2137.744584728272</v>
      </c>
      <c r="N90" s="5">
        <f t="shared" si="7"/>
        <v>3325.8740045942604</v>
      </c>
    </row>
    <row r="91" spans="1:14">
      <c r="A91" s="2">
        <f>'Spółki dnia'!A90</f>
        <v>41043</v>
      </c>
      <c r="B91" s="3">
        <f>'Spółki dnia'!B90</f>
        <v>89</v>
      </c>
      <c r="C91" s="15" t="str">
        <f>'Spółki dnia'!C90</f>
        <v>Bank BPH</v>
      </c>
      <c r="D91" s="17" t="str">
        <f>'Spółki dnia'!D90</f>
        <v>młot</v>
      </c>
      <c r="E91" s="76">
        <f>'Spółki dnia'!P90</f>
        <v>-9.7560975609755751E-3</v>
      </c>
      <c r="F91" s="77">
        <f>'Spółki dnia'!Q90</f>
        <v>-2.4390243902439371E-3</v>
      </c>
      <c r="G91" s="78">
        <f>'Spółki dnia'!R90</f>
        <v>0</v>
      </c>
      <c r="L91" s="5">
        <f t="shared" si="5"/>
        <v>1961.8384776852845</v>
      </c>
      <c r="M91" s="5">
        <f t="shared" si="6"/>
        <v>2124.4346558019038</v>
      </c>
      <c r="N91" s="5">
        <f t="shared" si="7"/>
        <v>3313.2476897819588</v>
      </c>
    </row>
    <row r="92" spans="1:14">
      <c r="A92" s="2">
        <f>'Spółki dnia'!A91</f>
        <v>41044</v>
      </c>
      <c r="B92" s="3">
        <f>'Spółki dnia'!B91</f>
        <v>90</v>
      </c>
      <c r="C92" s="15" t="str">
        <f>'Spółki dnia'!C91</f>
        <v>Muza</v>
      </c>
      <c r="D92" s="17" t="str">
        <f>'Spółki dnia'!D91</f>
        <v>przecięcie kursu i SMA200</v>
      </c>
      <c r="E92" s="76">
        <f>'Spółki dnia'!P91</f>
        <v>-2.2471910112359071E-3</v>
      </c>
      <c r="F92" s="77">
        <f>'Spółki dnia'!Q91</f>
        <v>-1.1235955056179735E-2</v>
      </c>
      <c r="G92" s="78">
        <f>'Spółki dnia'!R91</f>
        <v>-6.7415730337079208E-3</v>
      </c>
      <c r="L92" s="5">
        <f t="shared" si="5"/>
        <v>1949.9986847773062</v>
      </c>
      <c r="M92" s="5">
        <f t="shared" si="6"/>
        <v>2092.5900410344816</v>
      </c>
      <c r="N92" s="5">
        <f t="shared" si="7"/>
        <v>3278.4176061756107</v>
      </c>
    </row>
    <row r="93" spans="1:14">
      <c r="A93" s="2">
        <f>'Spółki dnia'!A92</f>
        <v>41045</v>
      </c>
      <c r="B93" s="3">
        <f>'Spółki dnia'!B92</f>
        <v>91</v>
      </c>
      <c r="C93" s="15" t="str">
        <f>'Spółki dnia'!C92</f>
        <v>PKO BP</v>
      </c>
      <c r="D93" s="17" t="str">
        <f>'Spółki dnia'!D92</f>
        <v>objęcie hossy</v>
      </c>
      <c r="E93" s="76">
        <f>'Spółki dnia'!P92</f>
        <v>-3.2492113564668697E-2</v>
      </c>
      <c r="F93" s="77">
        <f>'Spółki dnia'!Q92</f>
        <v>-7.8864353312302835E-3</v>
      </c>
      <c r="G93" s="78">
        <f>'Spółki dnia'!R92</f>
        <v>-3.4384858044164031E-2</v>
      </c>
      <c r="L93" s="5">
        <f t="shared" si="5"/>
        <v>1884.3178573922924</v>
      </c>
      <c r="M93" s="5">
        <f t="shared" si="6"/>
        <v>2068.2053292080263</v>
      </c>
      <c r="N93" s="5">
        <f t="shared" si="7"/>
        <v>3167.9923107289105</v>
      </c>
    </row>
    <row r="94" spans="1:14">
      <c r="A94" s="2">
        <f>'Spółki dnia'!A93</f>
        <v>41046</v>
      </c>
      <c r="B94" s="3">
        <f>'Spółki dnia'!B93</f>
        <v>92</v>
      </c>
      <c r="C94" s="15" t="str">
        <f>'Spółki dnia'!C93</f>
        <v>Zamet</v>
      </c>
      <c r="D94" s="17" t="str">
        <f>'Spółki dnia'!D93</f>
        <v xml:space="preserve">kurs najwyższy od 6 m-cy </v>
      </c>
      <c r="E94" s="76">
        <f>'Spółki dnia'!P93</f>
        <v>4.7846889952154218E-3</v>
      </c>
      <c r="F94" s="77">
        <f>'Spółki dnia'!Q93</f>
        <v>2.3923444976076683E-2</v>
      </c>
      <c r="G94" s="78">
        <f>'Spółki dnia'!R93</f>
        <v>0</v>
      </c>
      <c r="L94" s="5">
        <f t="shared" si="5"/>
        <v>1886.1458990600484</v>
      </c>
      <c r="M94" s="5">
        <f t="shared" si="6"/>
        <v>2109.6443715222526</v>
      </c>
      <c r="N94" s="5">
        <f t="shared" si="7"/>
        <v>3155.9653764003824</v>
      </c>
    </row>
    <row r="95" spans="1:14">
      <c r="A95" s="2">
        <f>'Spółki dnia'!A94</f>
        <v>41047</v>
      </c>
      <c r="B95" s="3">
        <f>'Spółki dnia'!B94</f>
        <v>93</v>
      </c>
      <c r="C95" s="15" t="str">
        <f>'Spółki dnia'!C94</f>
        <v>Ropczyce</v>
      </c>
      <c r="D95" s="17" t="str">
        <f>'Spółki dnia'!D94</f>
        <v>młot</v>
      </c>
      <c r="E95" s="76">
        <f>'Spółki dnia'!P94</f>
        <v>3.7142857142857109E-2</v>
      </c>
      <c r="F95" s="77">
        <f>'Spółki dnia'!Q94</f>
        <v>3.7857142857142811E-2</v>
      </c>
      <c r="G95" s="78">
        <f>'Spółki dnia'!R94</f>
        <v>2.8571428571428598E-2</v>
      </c>
      <c r="L95" s="5">
        <f t="shared" si="5"/>
        <v>1948.7762381937275</v>
      </c>
      <c r="M95" s="5">
        <f t="shared" si="6"/>
        <v>2181.1972479784436</v>
      </c>
      <c r="N95" s="5">
        <f t="shared" si="7"/>
        <v>3233.8122181766435</v>
      </c>
    </row>
    <row r="96" spans="1:14">
      <c r="A96" s="2">
        <f>'Spółki dnia'!A95</f>
        <v>41050</v>
      </c>
      <c r="B96" s="3">
        <f>'Spółki dnia'!B95</f>
        <v>94</v>
      </c>
      <c r="C96" s="15" t="str">
        <f>'Spółki dnia'!C95</f>
        <v>Neuca</v>
      </c>
      <c r="D96" s="17" t="str">
        <f>'Spółki dnia'!D95</f>
        <v xml:space="preserve">kurs najwyższy od 6 m-cy </v>
      </c>
      <c r="E96" s="76">
        <f>'Spółki dnia'!P95</f>
        <v>8.9073634204275536E-3</v>
      </c>
      <c r="F96" s="77">
        <f>'Spółki dnia'!Q95</f>
        <v>1.5439429928741059E-2</v>
      </c>
      <c r="G96" s="78">
        <f>'Spółki dnia'!R95</f>
        <v>7.7197149643704445E-3</v>
      </c>
      <c r="L96" s="5">
        <f t="shared" si="5"/>
        <v>1958.6704822724514</v>
      </c>
      <c r="M96" s="5">
        <f t="shared" si="6"/>
        <v>2206.465165721203</v>
      </c>
      <c r="N96" s="5">
        <f t="shared" si="7"/>
        <v>3246.4047408901579</v>
      </c>
    </row>
    <row r="97" spans="1:14">
      <c r="A97" s="2">
        <f>'Spółki dnia'!A96</f>
        <v>41051</v>
      </c>
      <c r="B97" s="3">
        <f>'Spółki dnia'!B96</f>
        <v>95</v>
      </c>
      <c r="C97" s="15" t="str">
        <f>'Spółki dnia'!C96</f>
        <v>Skyline</v>
      </c>
      <c r="D97" s="17" t="str">
        <f>'Spółki dnia'!D96</f>
        <v>młot</v>
      </c>
      <c r="E97" s="76">
        <f>'Spółki dnia'!P96</f>
        <v>0</v>
      </c>
      <c r="F97" s="77">
        <f>'Spółki dnia'!Q96</f>
        <v>-6.5306122448979639E-2</v>
      </c>
      <c r="G97" s="78">
        <f>'Spółki dnia'!R96</f>
        <v>-8.1632653061224549E-3</v>
      </c>
      <c r="L97" s="5">
        <f t="shared" si="5"/>
        <v>1951.2346052402572</v>
      </c>
      <c r="M97" s="5">
        <f t="shared" si="6"/>
        <v>2132.1459065277891</v>
      </c>
      <c r="N97" s="5">
        <f t="shared" si="7"/>
        <v>3207.6794683355156</v>
      </c>
    </row>
    <row r="98" spans="1:14">
      <c r="A98" s="2">
        <f>'Spółki dnia'!A97</f>
        <v>41052</v>
      </c>
      <c r="B98" s="3">
        <f>'Spółki dnia'!B97</f>
        <v>96</v>
      </c>
      <c r="C98" s="15" t="str">
        <f>'Spółki dnia'!C97</f>
        <v>Paged</v>
      </c>
      <c r="D98" s="17" t="str">
        <f>'Spółki dnia'!D97</f>
        <v>przecięcie kursu i SMA200</v>
      </c>
      <c r="E98" s="76">
        <f>'Spółki dnia'!P97</f>
        <v>2.1612635078969229E-2</v>
      </c>
      <c r="F98" s="77">
        <f>'Spółki dnia'!Q97</f>
        <v>2.2443890274314329E-2</v>
      </c>
      <c r="G98" s="78">
        <f>'Spółki dnia'!R97</f>
        <v>3.1587697423108962E-2</v>
      </c>
      <c r="L98" s="5">
        <f t="shared" si="5"/>
        <v>1985.8381803906432</v>
      </c>
      <c r="M98" s="5">
        <f t="shared" si="6"/>
        <v>2171.7234267909712</v>
      </c>
      <c r="N98" s="5">
        <f t="shared" si="7"/>
        <v>3296.4404121393964</v>
      </c>
    </row>
    <row r="99" spans="1:14">
      <c r="A99" s="2">
        <f>'Spółki dnia'!A98</f>
        <v>41053</v>
      </c>
      <c r="B99" s="3">
        <f>'Spółki dnia'!B98</f>
        <v>97</v>
      </c>
      <c r="C99" s="15" t="str">
        <f>'Spółki dnia'!C98</f>
        <v>Famur</v>
      </c>
      <c r="D99" s="17" t="str">
        <f>'Spółki dnia'!D98</f>
        <v xml:space="preserve">kurs najwyższy od 6 m-cy </v>
      </c>
      <c r="E99" s="76">
        <f>'Spółki dnia'!P98</f>
        <v>3.5422343324250656E-2</v>
      </c>
      <c r="F99" s="77">
        <f>'Spółki dnia'!Q98</f>
        <v>8.9918256130790214E-2</v>
      </c>
      <c r="G99" s="78">
        <f>'Spółki dnia'!R98</f>
        <v>0.1280653950953678</v>
      </c>
      <c r="L99" s="5">
        <f t="shared" si="5"/>
        <v>2048.3751563726869</v>
      </c>
      <c r="M99" s="5">
        <f t="shared" si="6"/>
        <v>2358.0149511615655</v>
      </c>
      <c r="N99" s="5">
        <f t="shared" si="7"/>
        <v>3704.4830987231226</v>
      </c>
    </row>
    <row r="100" spans="1:14">
      <c r="A100" s="2">
        <f>'Spółki dnia'!A99</f>
        <v>41054</v>
      </c>
      <c r="B100" s="3">
        <f>'Spółki dnia'!B99</f>
        <v>98</v>
      </c>
      <c r="C100" s="15" t="str">
        <f>'Spółki dnia'!C99</f>
        <v>Ferrum</v>
      </c>
      <c r="D100" s="17" t="str">
        <f>'Spółki dnia'!D99</f>
        <v xml:space="preserve">kurs najwyższy od 6 m-cy </v>
      </c>
      <c r="E100" s="76">
        <f>'Spółki dnia'!P99</f>
        <v>4.2735042735043346E-3</v>
      </c>
      <c r="F100" s="77">
        <f>'Spółki dnia'!Q99</f>
        <v>-1.28205128205127E-2</v>
      </c>
      <c r="G100" s="78">
        <f>'Spółki dnia'!R99</f>
        <v>-7.7777777777777793E-2</v>
      </c>
      <c r="L100" s="5">
        <f t="shared" si="5"/>
        <v>2049.3192327863439</v>
      </c>
      <c r="M100" s="5">
        <f t="shared" si="6"/>
        <v>2318.946814386496</v>
      </c>
      <c r="N100" s="5">
        <f t="shared" si="7"/>
        <v>3579.7068530480019</v>
      </c>
    </row>
    <row r="101" spans="1:14">
      <c r="A101" s="2">
        <f>'Spółki dnia'!A100</f>
        <v>41057</v>
      </c>
      <c r="B101" s="3">
        <f>'Spółki dnia'!B100</f>
        <v>99</v>
      </c>
      <c r="C101" s="15" t="str">
        <f>'Spółki dnia'!C100</f>
        <v>Alterco</v>
      </c>
      <c r="D101" s="17" t="str">
        <f>'Spółki dnia'!D100</f>
        <v>wolumen</v>
      </c>
      <c r="E101" s="76">
        <f>'Spółki dnia'!P100</f>
        <v>-4.4347826086956504E-2</v>
      </c>
      <c r="F101" s="77">
        <f>'Spółki dnia'!Q100</f>
        <v>-0.12782608695652178</v>
      </c>
      <c r="G101" s="78">
        <f>'Spółki dnia'!R100</f>
        <v>-0.23043478260869568</v>
      </c>
      <c r="L101" s="5">
        <f t="shared" si="5"/>
        <v>1980.2930412118608</v>
      </c>
      <c r="M101" s="5">
        <f t="shared" si="6"/>
        <v>2240.8388922531326</v>
      </c>
      <c r="N101" s="5">
        <f t="shared" si="7"/>
        <v>3459.1333830557141</v>
      </c>
    </row>
    <row r="102" spans="1:14">
      <c r="A102" s="2">
        <f>'Spółki dnia'!A101</f>
        <v>41058</v>
      </c>
      <c r="B102" s="3">
        <f>'Spółki dnia'!B101</f>
        <v>100</v>
      </c>
      <c r="C102" s="15" t="str">
        <f>'Spółki dnia'!C101</f>
        <v>Netia</v>
      </c>
      <c r="D102" s="17" t="str">
        <f>'Spółki dnia'!D101</f>
        <v>przecięcie kursu i SMA200</v>
      </c>
      <c r="E102" s="76">
        <f>'Spółki dnia'!P101</f>
        <v>7.2072072072072143E-3</v>
      </c>
      <c r="F102" s="77">
        <f>'Spółki dnia'!Q101</f>
        <v>2.8828828828828857E-2</v>
      </c>
      <c r="G102" s="78">
        <f>'Spółki dnia'!R101</f>
        <v>3.603603603603607E-2</v>
      </c>
      <c r="L102" s="5">
        <f t="shared" si="5"/>
        <v>1986.9932752627785</v>
      </c>
      <c r="M102" s="5">
        <f t="shared" si="6"/>
        <v>2296.687305066207</v>
      </c>
      <c r="N102" s="5">
        <f t="shared" si="7"/>
        <v>3570.1813857859079</v>
      </c>
    </row>
    <row r="103" spans="1:14">
      <c r="A103" s="2">
        <f>'Spółki dnia'!A102</f>
        <v>41059</v>
      </c>
      <c r="B103" s="3">
        <f>'Spółki dnia'!B102</f>
        <v>101</v>
      </c>
      <c r="C103" s="15" t="str">
        <f>'Spółki dnia'!C102</f>
        <v>Kania</v>
      </c>
      <c r="D103" s="17" t="str">
        <f>'Spółki dnia'!D102</f>
        <v>młot</v>
      </c>
      <c r="E103" s="76">
        <f>'Spółki dnia'!P102</f>
        <v>-1.2422360248447215E-2</v>
      </c>
      <c r="F103" s="77">
        <f>'Spółki dnia'!Q102</f>
        <v>-1.2422360248447215E-2</v>
      </c>
      <c r="G103" s="78">
        <f>'Spółki dnia'!R102</f>
        <v>1.2422360248447077E-2</v>
      </c>
      <c r="L103" s="5">
        <f t="shared" si="5"/>
        <v>1954.8604344356402</v>
      </c>
      <c r="M103" s="5">
        <f t="shared" si="6"/>
        <v>2259.5462193251687</v>
      </c>
      <c r="N103" s="5">
        <f t="shared" si="7"/>
        <v>3600.8092940036022</v>
      </c>
    </row>
    <row r="104" spans="1:14">
      <c r="A104" s="2">
        <f>'Spółki dnia'!A103</f>
        <v>41060</v>
      </c>
      <c r="B104" s="3">
        <f>'Spółki dnia'!B103</f>
        <v>102</v>
      </c>
      <c r="C104" s="15" t="str">
        <f>'Spółki dnia'!C103</f>
        <v>Eurocash</v>
      </c>
      <c r="D104" s="17" t="str">
        <f>'Spółki dnia'!D103</f>
        <v xml:space="preserve">kurs najwyższy od 6 m-cy </v>
      </c>
      <c r="E104" s="76">
        <f>'Spółki dnia'!P103</f>
        <v>-1.2743823146944134E-2</v>
      </c>
      <c r="F104" s="77">
        <f>'Spółki dnia'!Q103</f>
        <v>3.3810143042912799E-2</v>
      </c>
      <c r="G104" s="78">
        <f>'Spółki dnia'!R103</f>
        <v>0.11833550065019498</v>
      </c>
      <c r="L104" s="5">
        <f t="shared" si="5"/>
        <v>1922.6212033472816</v>
      </c>
      <c r="M104" s="5">
        <f t="shared" si="6"/>
        <v>2327.0736541217161</v>
      </c>
      <c r="N104" s="5">
        <f t="shared" si="7"/>
        <v>4011.6251328255239</v>
      </c>
    </row>
    <row r="105" spans="1:14">
      <c r="A105" s="2">
        <f>'Spółki dnia'!A104</f>
        <v>41061</v>
      </c>
      <c r="B105" s="3">
        <f>'Spółki dnia'!B104</f>
        <v>103</v>
      </c>
      <c r="C105" s="15" t="str">
        <f>'Spółki dnia'!C104</f>
        <v>Azoty Tarnów</v>
      </c>
      <c r="D105" s="17" t="str">
        <f>'Spółki dnia'!D104</f>
        <v xml:space="preserve">kurs najwyższy od 6 m-cy </v>
      </c>
      <c r="E105" s="76">
        <f>'Spółki dnia'!P104</f>
        <v>3.4165571616294466E-2</v>
      </c>
      <c r="F105" s="77">
        <f>'Spółki dnia'!Q104</f>
        <v>4.3101182654402118E-2</v>
      </c>
      <c r="G105" s="78">
        <f>'Spółki dnia'!R104</f>
        <v>2.1813403416557305E-2</v>
      </c>
      <c r="L105" s="5">
        <f t="shared" si="5"/>
        <v>1980.7602606636042</v>
      </c>
      <c r="M105" s="5">
        <f t="shared" si="6"/>
        <v>2418.1580250890011</v>
      </c>
      <c r="N105" s="5">
        <f t="shared" si="7"/>
        <v>4083.5704252167848</v>
      </c>
    </row>
    <row r="106" spans="1:14">
      <c r="A106" s="2">
        <f>'Spółki dnia'!A105</f>
        <v>41064</v>
      </c>
      <c r="B106" s="3">
        <f>'Spółki dnia'!B105</f>
        <v>104</v>
      </c>
      <c r="C106" s="15" t="str">
        <f>'Spółki dnia'!C105</f>
        <v>Cormay</v>
      </c>
      <c r="D106" s="17" t="str">
        <f>'Spółki dnia'!D105</f>
        <v>młot</v>
      </c>
      <c r="E106" s="76">
        <f>'Spółki dnia'!P105</f>
        <v>2.2346368715083921E-2</v>
      </c>
      <c r="F106" s="77">
        <f>'Spółki dnia'!Q105</f>
        <v>9.4972067039106309E-2</v>
      </c>
      <c r="G106" s="78">
        <f>'Spółki dnia'!R105</f>
        <v>7.2625698324022395E-2</v>
      </c>
      <c r="L106" s="5">
        <f t="shared" si="5"/>
        <v>2017.3352824906433</v>
      </c>
      <c r="M106" s="5">
        <f t="shared" si="6"/>
        <v>2637.7633509064262</v>
      </c>
      <c r="N106" s="5">
        <f t="shared" si="7"/>
        <v>4363.5138495179754</v>
      </c>
    </row>
    <row r="107" spans="1:14">
      <c r="A107" s="2">
        <f>'Spółki dnia'!A106</f>
        <v>41065</v>
      </c>
      <c r="B107" s="3">
        <f>'Spółki dnia'!B106</f>
        <v>105</v>
      </c>
      <c r="C107" s="15" t="str">
        <f>'Spółki dnia'!C106</f>
        <v>Paged</v>
      </c>
      <c r="D107" s="17" t="str">
        <f>'Spółki dnia'!D106</f>
        <v>przecięcie kursu i SMA200</v>
      </c>
      <c r="E107" s="76">
        <f>'Spółki dnia'!P106</f>
        <v>0</v>
      </c>
      <c r="F107" s="77">
        <f>'Spółki dnia'!Q106</f>
        <v>6.5520065520064119E-3</v>
      </c>
      <c r="G107" s="78">
        <f>'Spółki dnia'!R106</f>
        <v>-3.8493038493038541E-2</v>
      </c>
      <c r="L107" s="5">
        <f t="shared" si="5"/>
        <v>2009.6766909975486</v>
      </c>
      <c r="M107" s="5">
        <f t="shared" si="6"/>
        <v>2644.9664036043205</v>
      </c>
      <c r="N107" s="5">
        <f t="shared" si="7"/>
        <v>4216.5398016995596</v>
      </c>
    </row>
    <row r="108" spans="1:14">
      <c r="A108" s="2">
        <f>'Spółki dnia'!A107</f>
        <v>41066</v>
      </c>
      <c r="B108" s="3">
        <f>'Spółki dnia'!B107</f>
        <v>106</v>
      </c>
      <c r="C108" s="15" t="str">
        <f>'Spółki dnia'!C107</f>
        <v>Asseco</v>
      </c>
      <c r="D108" s="17" t="str">
        <f>'Spółki dnia'!D107</f>
        <v xml:space="preserve">przecięcie SMA15 i SMA45 </v>
      </c>
      <c r="E108" s="76">
        <f>'Spółki dnia'!P107</f>
        <v>5.0520059435364098E-2</v>
      </c>
      <c r="F108" s="77">
        <f>'Spółki dnia'!Q107</f>
        <v>5.7100403311398804E-2</v>
      </c>
      <c r="G108" s="78">
        <f>'Spółki dnia'!R107</f>
        <v>5.7100403311398804E-2</v>
      </c>
      <c r="L108" s="5">
        <f t="shared" si="5"/>
        <v>2103.1907167529885</v>
      </c>
      <c r="M108" s="5">
        <f t="shared" si="6"/>
        <v>2785.3803643397832</v>
      </c>
      <c r="N108" s="5">
        <f t="shared" si="7"/>
        <v>4440.3842533147299</v>
      </c>
    </row>
    <row r="109" spans="1:14">
      <c r="A109" s="2">
        <f>'Spółki dnia'!A108</f>
        <v>41068</v>
      </c>
      <c r="B109" s="3">
        <f>'Spółki dnia'!B108</f>
        <v>107</v>
      </c>
      <c r="C109" s="15" t="str">
        <f>'Spółki dnia'!C108</f>
        <v>Cyfrowy Polsat</v>
      </c>
      <c r="D109" s="17" t="str">
        <f>'Spółki dnia'!D108</f>
        <v>przecięcie kursu i SMA200</v>
      </c>
      <c r="E109" s="76">
        <f>'Spółki dnia'!P108</f>
        <v>-1.0752688172042909E-2</v>
      </c>
      <c r="F109" s="77">
        <f>'Spółki dnia'!Q108</f>
        <v>-2.0788530465949761E-2</v>
      </c>
      <c r="G109" s="78">
        <f>'Spółki dnia'!R108</f>
        <v>1.2186379928315408E-2</v>
      </c>
      <c r="L109" s="5">
        <f t="shared" si="5"/>
        <v>2072.6770857892366</v>
      </c>
      <c r="M109" s="5">
        <f t="shared" si="6"/>
        <v>2717.1218356471004</v>
      </c>
      <c r="N109" s="5">
        <f t="shared" si="7"/>
        <v>4477.433601426721</v>
      </c>
    </row>
    <row r="110" spans="1:14">
      <c r="A110" s="2">
        <f>'Spółki dnia'!A109</f>
        <v>41071</v>
      </c>
      <c r="B110" s="3">
        <f>'Spółki dnia'!B109</f>
        <v>108</v>
      </c>
      <c r="C110" s="15" t="str">
        <f>'Spółki dnia'!C109</f>
        <v>ASBIS</v>
      </c>
      <c r="D110" s="17" t="str">
        <f>'Spółki dnia'!D109</f>
        <v>przecięcie kursu i SMA200</v>
      </c>
      <c r="E110" s="76">
        <f>'Spółki dnia'!P109</f>
        <v>1.287553648068661E-2</v>
      </c>
      <c r="F110" s="77">
        <f>'Spółki dnia'!Q109</f>
        <v>5.1502145922746823E-2</v>
      </c>
      <c r="G110" s="78">
        <f>'Spółki dnia'!R109</f>
        <v>3.4334763948497882E-2</v>
      </c>
      <c r="L110" s="5">
        <f t="shared" si="5"/>
        <v>2091.3939110458969</v>
      </c>
      <c r="M110" s="5">
        <f t="shared" si="6"/>
        <v>2846.2129290255784</v>
      </c>
      <c r="N110" s="5">
        <f t="shared" si="7"/>
        <v>4613.5835178697889</v>
      </c>
    </row>
    <row r="111" spans="1:14">
      <c r="A111" s="2">
        <f>'Spółki dnia'!A110</f>
        <v>41072</v>
      </c>
      <c r="B111" s="3">
        <f>'Spółki dnia'!B110</f>
        <v>109</v>
      </c>
      <c r="C111" s="15" t="str">
        <f>'Spółki dnia'!C110</f>
        <v>Pekao</v>
      </c>
      <c r="D111" s="17" t="str">
        <f>'Spółki dnia'!D110</f>
        <v xml:space="preserve">kurs najwyższy od 6 m-cy </v>
      </c>
      <c r="E111" s="76">
        <f>'Spółki dnia'!P110</f>
        <v>-6.9444444444444441E-3</v>
      </c>
      <c r="F111" s="77">
        <f>'Spółki dnia'!Q110</f>
        <v>-1.3888888888888888E-2</v>
      </c>
      <c r="G111" s="78">
        <f>'Spółki dnia'!R110</f>
        <v>2.0833333333333332E-2</v>
      </c>
      <c r="L111" s="5">
        <f t="shared" si="5"/>
        <v>2068.9857324206919</v>
      </c>
      <c r="M111" s="5">
        <f t="shared" si="6"/>
        <v>2796.0269336861224</v>
      </c>
      <c r="N111" s="5">
        <f t="shared" si="7"/>
        <v>4691.8199837787661</v>
      </c>
    </row>
    <row r="112" spans="1:14">
      <c r="A112" s="2">
        <f>'Spółki dnia'!A111</f>
        <v>41073</v>
      </c>
      <c r="B112" s="3">
        <f>'Spółki dnia'!B111</f>
        <v>110</v>
      </c>
      <c r="C112" s="15" t="str">
        <f>'Spółki dnia'!C111</f>
        <v>Energoins</v>
      </c>
      <c r="D112" s="17" t="str">
        <f>'Spółki dnia'!D111</f>
        <v xml:space="preserve">przecięcie SMA15 i SMA45 </v>
      </c>
      <c r="E112" s="76">
        <f>'Spółki dnia'!P111</f>
        <v>3.4234234234234308E-2</v>
      </c>
      <c r="F112" s="77">
        <f>'Spółki dnia'!Q111</f>
        <v>4.504504504504505E-2</v>
      </c>
      <c r="G112" s="78">
        <f>'Spółki dnia'!R111</f>
        <v>6.0360360360360354E-2</v>
      </c>
      <c r="L112" s="5">
        <f t="shared" si="5"/>
        <v>2131.6922990234534</v>
      </c>
      <c r="M112" s="5">
        <f t="shared" si="6"/>
        <v>2910.881139634776</v>
      </c>
      <c r="N112" s="5">
        <f t="shared" si="7"/>
        <v>4956.132812838302</v>
      </c>
    </row>
    <row r="113" spans="1:14">
      <c r="A113" s="2">
        <f>'Spółki dnia'!A112</f>
        <v>41074</v>
      </c>
      <c r="B113" s="3">
        <f>'Spółki dnia'!B112</f>
        <v>111</v>
      </c>
      <c r="C113" s="15" t="str">
        <f>'Spółki dnia'!C112</f>
        <v>JSW</v>
      </c>
      <c r="D113" s="17" t="str">
        <f>'Spółki dnia'!D112</f>
        <v xml:space="preserve">przecięcie SMA15 i SMA45 </v>
      </c>
      <c r="E113" s="76">
        <f>'Spółki dnia'!P112</f>
        <v>3.357070193285857E-2</v>
      </c>
      <c r="F113" s="77">
        <f>'Spółki dnia'!Q112</f>
        <v>2.0345879959308241E-2</v>
      </c>
      <c r="G113" s="78">
        <f>'Spółki dnia'!R112</f>
        <v>-1.2207527975584973E-2</v>
      </c>
      <c r="L113" s="5">
        <f t="shared" si="5"/>
        <v>2194.890291673963</v>
      </c>
      <c r="M113" s="5">
        <f t="shared" si="6"/>
        <v>2958.8298987628009</v>
      </c>
      <c r="N113" s="5">
        <f t="shared" si="7"/>
        <v>4877.0449595067048</v>
      </c>
    </row>
    <row r="114" spans="1:14">
      <c r="A114" s="2">
        <f>'Spółki dnia'!A113</f>
        <v>41075</v>
      </c>
      <c r="B114" s="3">
        <f>'Spółki dnia'!B113</f>
        <v>112</v>
      </c>
      <c r="C114" s="15" t="str">
        <f>'Spółki dnia'!C113</f>
        <v>Sanok</v>
      </c>
      <c r="D114" s="17" t="str">
        <f>'Spółki dnia'!D113</f>
        <v>młot</v>
      </c>
      <c r="E114" s="76">
        <f>'Spółki dnia'!P113</f>
        <v>8.4033613445378495E-3</v>
      </c>
      <c r="F114" s="77">
        <f>'Spółki dnia'!Q113</f>
        <v>5.0420168067226885E-2</v>
      </c>
      <c r="G114" s="78">
        <f>'Spółki dnia'!R113</f>
        <v>-3.6014405762304154E-3</v>
      </c>
      <c r="L114" s="5">
        <f t="shared" si="5"/>
        <v>2204.9320660029125</v>
      </c>
      <c r="M114" s="5">
        <f t="shared" si="6"/>
        <v>3096.2153639952071</v>
      </c>
      <c r="N114" s="5">
        <f t="shared" si="7"/>
        <v>4841.0320884490911</v>
      </c>
    </row>
    <row r="115" spans="1:14">
      <c r="A115" s="2">
        <f>'Spółki dnia'!A114</f>
        <v>41078</v>
      </c>
      <c r="B115" s="3">
        <f>'Spółki dnia'!B114</f>
        <v>113</v>
      </c>
      <c r="C115" s="15" t="str">
        <f>'Spółki dnia'!C114</f>
        <v>Ciech</v>
      </c>
      <c r="D115" s="17" t="str">
        <f>'Spółki dnia'!D114</f>
        <v xml:space="preserve">kurs najwyższy od 6 m-cy </v>
      </c>
      <c r="E115" s="76">
        <f>'Spółki dnia'!P114</f>
        <v>4.6733668341708529E-2</v>
      </c>
      <c r="F115" s="77">
        <f>'Spółki dnia'!Q114</f>
        <v>6.482412060301522E-2</v>
      </c>
      <c r="G115" s="78">
        <f>'Spółki dnia'!R114</f>
        <v>8.0402010050251327E-2</v>
      </c>
      <c r="L115" s="5">
        <f t="shared" si="5"/>
        <v>2299.2146504935372</v>
      </c>
      <c r="M115" s="5">
        <f t="shared" si="6"/>
        <v>3284.4083898140543</v>
      </c>
      <c r="N115" s="5">
        <f t="shared" si="7"/>
        <v>5210.404689283152</v>
      </c>
    </row>
    <row r="116" spans="1:14">
      <c r="A116" s="2">
        <f>'Spółki dnia'!A115</f>
        <v>41079</v>
      </c>
      <c r="B116" s="3">
        <f>'Spółki dnia'!B115</f>
        <v>114</v>
      </c>
      <c r="C116" s="15" t="str">
        <f>'Spółki dnia'!C115</f>
        <v>Relpol</v>
      </c>
      <c r="D116" s="17" t="str">
        <f>'Spółki dnia'!D115</f>
        <v xml:space="preserve">kurs najwyższy od 6 m-cy </v>
      </c>
      <c r="E116" s="76">
        <f>'Spółki dnia'!P115</f>
        <v>1.7793594306049758E-2</v>
      </c>
      <c r="F116" s="77">
        <f>'Spółki dnia'!Q115</f>
        <v>-2.4911032028469695E-2</v>
      </c>
      <c r="G116" s="78">
        <f>'Spółki dnia'!R115</f>
        <v>-7.1174377224199354E-3</v>
      </c>
      <c r="L116" s="5">
        <f t="shared" si="5"/>
        <v>2331.2419124774137</v>
      </c>
      <c r="M116" s="5">
        <f t="shared" si="6"/>
        <v>3190.4321051006805</v>
      </c>
      <c r="N116" s="5">
        <f t="shared" si="7"/>
        <v>5153.6800182417091</v>
      </c>
    </row>
    <row r="117" spans="1:14">
      <c r="A117" s="2">
        <f>'Spółki dnia'!A116</f>
        <v>41080</v>
      </c>
      <c r="B117" s="3">
        <f>'Spółki dnia'!B116</f>
        <v>115</v>
      </c>
      <c r="C117" s="15" t="str">
        <f>'Spółki dnia'!C116</f>
        <v>Enelmed</v>
      </c>
      <c r="D117" s="17" t="str">
        <f>'Spółki dnia'!D116</f>
        <v xml:space="preserve">kurs najwyższy od 6 m-cy </v>
      </c>
      <c r="E117" s="76">
        <f>'Spółki dnia'!P116</f>
        <v>4.857142857142855E-2</v>
      </c>
      <c r="F117" s="77">
        <f>'Spółki dnia'!Q116</f>
        <v>0.10857142857142854</v>
      </c>
      <c r="G117" s="78">
        <f>'Spółki dnia'!R116</f>
        <v>9.1428571428571387E-2</v>
      </c>
      <c r="L117" s="5">
        <f t="shared" si="5"/>
        <v>2435.1934871444068</v>
      </c>
      <c r="M117" s="5">
        <f t="shared" si="6"/>
        <v>3523.3947213078413</v>
      </c>
      <c r="N117" s="5">
        <f t="shared" si="7"/>
        <v>5603.5194059476344</v>
      </c>
    </row>
    <row r="118" spans="1:14">
      <c r="A118" s="2">
        <f>'Spółki dnia'!A117</f>
        <v>41081</v>
      </c>
      <c r="B118" s="3">
        <f>'Spółki dnia'!B117</f>
        <v>116</v>
      </c>
      <c r="C118" s="15" t="str">
        <f>'Spółki dnia'!C117</f>
        <v>PEP</v>
      </c>
      <c r="D118" s="17" t="str">
        <f>'Spółki dnia'!D117</f>
        <v xml:space="preserve">kurs najwyższy od 6 m-cy </v>
      </c>
      <c r="E118" s="76">
        <f>'Spółki dnia'!P117</f>
        <v>5.5248618784531174E-3</v>
      </c>
      <c r="F118" s="77">
        <f>'Spółki dnia'!Q117</f>
        <v>-1.4732965009207791E-3</v>
      </c>
      <c r="G118" s="78">
        <f>'Spółki dnia'!R117</f>
        <v>7.3664825046041568E-3</v>
      </c>
      <c r="L118" s="5">
        <f t="shared" si="5"/>
        <v>2439.3515735657347</v>
      </c>
      <c r="M118" s="5">
        <f t="shared" si="6"/>
        <v>3504.8472427874558</v>
      </c>
      <c r="N118" s="5">
        <f t="shared" si="7"/>
        <v>5623.3677803274759</v>
      </c>
    </row>
    <row r="119" spans="1:14">
      <c r="A119" s="2">
        <f>'Spółki dnia'!A118</f>
        <v>41082</v>
      </c>
      <c r="B119" s="3">
        <f>'Spółki dnia'!B118</f>
        <v>117</v>
      </c>
      <c r="C119" s="15" t="str">
        <f>'Spółki dnia'!C118</f>
        <v>Colian</v>
      </c>
      <c r="D119" s="17" t="str">
        <f>'Spółki dnia'!D118</f>
        <v>wolumen</v>
      </c>
      <c r="E119" s="76">
        <f>'Spółki dnia'!P118</f>
        <v>5.5555555555555483E-2</v>
      </c>
      <c r="F119" s="77">
        <f>'Spółki dnia'!Q118</f>
        <v>0.15555555555555556</v>
      </c>
      <c r="G119" s="78">
        <f>'Spółki dnia'!R118</f>
        <v>9.44444444444444E-2</v>
      </c>
      <c r="L119" s="5">
        <f t="shared" si="5"/>
        <v>2565.0958905145526</v>
      </c>
      <c r="M119" s="5">
        <f t="shared" si="6"/>
        <v>4034.670149771051</v>
      </c>
      <c r="N119" s="5">
        <f t="shared" si="7"/>
        <v>6131.0988820812436</v>
      </c>
    </row>
    <row r="120" spans="1:14">
      <c r="A120" s="2">
        <f>'Spółki dnia'!A119</f>
        <v>41085</v>
      </c>
      <c r="B120" s="3">
        <f>'Spółki dnia'!B119</f>
        <v>118</v>
      </c>
      <c r="C120" s="15" t="str">
        <f>'Spółki dnia'!C119</f>
        <v>Silvano</v>
      </c>
      <c r="D120" s="17" t="str">
        <f>'Spółki dnia'!D119</f>
        <v xml:space="preserve">kurs najwyższy od 6 m-cy </v>
      </c>
      <c r="E120" s="76">
        <f>'Spółki dnia'!P119</f>
        <v>-3.0163934426229565E-2</v>
      </c>
      <c r="F120" s="77">
        <f>'Spółki dnia'!Q119</f>
        <v>-1.0491803278688533E-2</v>
      </c>
      <c r="G120" s="78">
        <f>'Spółki dnia'!R119</f>
        <v>-1.6393442622950821E-2</v>
      </c>
      <c r="L120" s="5">
        <f t="shared" si="5"/>
        <v>2478.6970525429592</v>
      </c>
      <c r="M120" s="5">
        <f t="shared" si="6"/>
        <v>3977.1827077095036</v>
      </c>
      <c r="N120" s="5">
        <f t="shared" si="7"/>
        <v>6007.6945963242279</v>
      </c>
    </row>
    <row r="121" spans="1:14">
      <c r="A121" s="2">
        <f>'Spółki dnia'!A120</f>
        <v>41086</v>
      </c>
      <c r="B121" s="3">
        <f>'Spółki dnia'!B120</f>
        <v>119</v>
      </c>
      <c r="C121" s="15" t="str">
        <f>'Spółki dnia'!C120</f>
        <v>ING BSK</v>
      </c>
      <c r="D121" s="17" t="str">
        <f>'Spółki dnia'!D120</f>
        <v>przecięcie kursu i SMA200</v>
      </c>
      <c r="E121" s="76">
        <f>'Spółki dnia'!P120</f>
        <v>1.0651629072681811E-2</v>
      </c>
      <c r="F121" s="77">
        <f>'Spółki dnia'!Q120</f>
        <v>2.2556390977443573E-2</v>
      </c>
      <c r="G121" s="78">
        <f>'Spółki dnia'!R120</f>
        <v>1.5037593984962442E-2</v>
      </c>
      <c r="L121" s="5">
        <f t="shared" si="5"/>
        <v>2495.588880524665</v>
      </c>
      <c r="M121" s="5">
        <f t="shared" si="6"/>
        <v>4051.454081674965</v>
      </c>
      <c r="N121" s="5">
        <f t="shared" si="7"/>
        <v>6074.8853460587825</v>
      </c>
    </row>
    <row r="122" spans="1:14">
      <c r="A122" s="2">
        <f>'Spółki dnia'!A121</f>
        <v>41087</v>
      </c>
      <c r="B122" s="3">
        <f>'Spółki dnia'!B121</f>
        <v>120</v>
      </c>
      <c r="C122" s="15" t="str">
        <f>'Spółki dnia'!C121</f>
        <v>Hawe</v>
      </c>
      <c r="D122" s="17" t="str">
        <f>'Spółki dnia'!D121</f>
        <v>przecięcie kursu i SMA200</v>
      </c>
      <c r="E122" s="76">
        <f>'Spółki dnia'!P121</f>
        <v>-6.560636182902585E-2</v>
      </c>
      <c r="F122" s="77">
        <f>'Spółki dnia'!Q121</f>
        <v>-4.9701789264413515E-2</v>
      </c>
      <c r="G122" s="78">
        <f>'Spółki dnia'!R121</f>
        <v>-5.5666003976143186E-2</v>
      </c>
      <c r="L122" s="5">
        <f t="shared" si="5"/>
        <v>2411.5312122988939</v>
      </c>
      <c r="M122" s="5">
        <f t="shared" si="6"/>
        <v>3914.9909864564197</v>
      </c>
      <c r="N122" s="5">
        <f t="shared" si="7"/>
        <v>5870.2680307174624</v>
      </c>
    </row>
    <row r="123" spans="1:14">
      <c r="A123" s="2">
        <f>'Spółki dnia'!A122</f>
        <v>41088</v>
      </c>
      <c r="B123" s="3">
        <f>'Spółki dnia'!B122</f>
        <v>121</v>
      </c>
      <c r="C123" s="15" t="str">
        <f>'Spółki dnia'!C122</f>
        <v>Skotan</v>
      </c>
      <c r="D123" s="17" t="str">
        <f>'Spółki dnia'!D122</f>
        <v xml:space="preserve">młot </v>
      </c>
      <c r="E123" s="76">
        <f>'Spółki dnia'!P122</f>
        <v>3.8554216867469696E-2</v>
      </c>
      <c r="F123" s="77">
        <f>'Spółki dnia'!Q122</f>
        <v>0.24096385542168672</v>
      </c>
      <c r="G123" s="78">
        <f>'Spółki dnia'!R122</f>
        <v>0.18554216867469867</v>
      </c>
      <c r="L123" s="5">
        <f t="shared" si="5"/>
        <v>2494.9978284502372</v>
      </c>
      <c r="M123" s="5">
        <f t="shared" si="6"/>
        <v>4839.9180704097671</v>
      </c>
      <c r="N123" s="5">
        <f t="shared" si="7"/>
        <v>6933.0295043451006</v>
      </c>
    </row>
    <row r="124" spans="1:14">
      <c r="A124" s="2">
        <f>'Spółki dnia'!A123</f>
        <v>41089</v>
      </c>
      <c r="B124" s="3">
        <f>'Spółki dnia'!B123</f>
        <v>122</v>
      </c>
      <c r="C124" s="15" t="str">
        <f>'Spółki dnia'!C123</f>
        <v>ABC Data</v>
      </c>
      <c r="D124" s="17" t="str">
        <f>'Spółki dnia'!D123</f>
        <v xml:space="preserve">młot </v>
      </c>
      <c r="E124" s="76">
        <f>'Spółki dnia'!P123</f>
        <v>-2.2727272727272846E-2</v>
      </c>
      <c r="F124" s="77">
        <f>'Spółki dnia'!Q123</f>
        <v>-1.8181818181818195E-2</v>
      </c>
      <c r="G124" s="78">
        <f>'Spółki dnia'!R123</f>
        <v>-4.5454545454545491E-2</v>
      </c>
      <c r="L124" s="5">
        <f t="shared" si="5"/>
        <v>2429.0366199250984</v>
      </c>
      <c r="M124" s="5">
        <f t="shared" si="6"/>
        <v>4733.8794201401452</v>
      </c>
      <c r="N124" s="5">
        <f t="shared" si="7"/>
        <v>6699.5077498511464</v>
      </c>
    </row>
    <row r="125" spans="1:14">
      <c r="A125" s="2">
        <f>'Spółki dnia'!A124</f>
        <v>41092</v>
      </c>
      <c r="B125" s="3">
        <f>'Spółki dnia'!B124</f>
        <v>123</v>
      </c>
      <c r="C125" s="15" t="str">
        <f>'Spółki dnia'!C124</f>
        <v>JW Construction</v>
      </c>
      <c r="D125" s="17" t="str">
        <f>'Spółki dnia'!D124</f>
        <v>młot</v>
      </c>
      <c r="E125" s="76">
        <f>'Spółki dnia'!P124</f>
        <v>4.3956043956043994E-2</v>
      </c>
      <c r="F125" s="77">
        <f>'Spółki dnia'!Q124</f>
        <v>3.9560439560439697E-2</v>
      </c>
      <c r="G125" s="78">
        <f>'Spółki dnia'!R124</f>
        <v>3.7362637362637348E-2</v>
      </c>
      <c r="L125" s="5">
        <f t="shared" si="5"/>
        <v>2526.1805462769257</v>
      </c>
      <c r="M125" s="5">
        <f t="shared" si="6"/>
        <v>4902.4711518629783</v>
      </c>
      <c r="N125" s="5">
        <f t="shared" si="7"/>
        <v>6923.434804955722</v>
      </c>
    </row>
    <row r="126" spans="1:14">
      <c r="A126" s="2">
        <f>'Spółki dnia'!A125</f>
        <v>41093</v>
      </c>
      <c r="B126" s="3">
        <f>'Spółki dnia'!B125</f>
        <v>124</v>
      </c>
      <c r="C126" s="15" t="str">
        <f>'Spółki dnia'!C125</f>
        <v>Hutmen</v>
      </c>
      <c r="D126" s="17" t="str">
        <f>'Spółki dnia'!D125</f>
        <v>przecięcie kursu i SMA200</v>
      </c>
      <c r="E126" s="76">
        <f>'Spółki dnia'!P125</f>
        <v>-2.8169014084506445E-3</v>
      </c>
      <c r="F126" s="77">
        <f>'Spółki dnia'!Q125</f>
        <v>3.3802816901408482E-2</v>
      </c>
      <c r="G126" s="78">
        <f>'Spółki dnia'!R125</f>
        <v>0</v>
      </c>
      <c r="L126" s="5">
        <f t="shared" si="5"/>
        <v>2509.5011932911193</v>
      </c>
      <c r="M126" s="5">
        <f t="shared" si="6"/>
        <v>5048.9476664852955</v>
      </c>
      <c r="N126" s="5">
        <f t="shared" si="7"/>
        <v>6897.1507462965365</v>
      </c>
    </row>
    <row r="127" spans="1:14">
      <c r="A127" s="2">
        <f>'Spółki dnia'!A126</f>
        <v>41094</v>
      </c>
      <c r="B127" s="3">
        <f>'Spółki dnia'!B126</f>
        <v>125</v>
      </c>
      <c r="C127" s="15" t="str">
        <f>'Spółki dnia'!C126</f>
        <v>TVN</v>
      </c>
      <c r="D127" s="17" t="str">
        <f>'Spółki dnia'!D126</f>
        <v>objęcie hossy</v>
      </c>
      <c r="E127" s="76">
        <f>'Spółki dnia'!P126</f>
        <v>1.2972972972972889E-2</v>
      </c>
      <c r="F127" s="77">
        <f>'Spółki dnia'!Q126</f>
        <v>-3.2432432432431741E-3</v>
      </c>
      <c r="G127" s="78">
        <f>'Spółki dnia'!R126</f>
        <v>-2.7027027027027029E-2</v>
      </c>
      <c r="L127" s="5">
        <f t="shared" si="5"/>
        <v>2532.4062451117811</v>
      </c>
      <c r="M127" s="5">
        <f t="shared" si="6"/>
        <v>5013.4670924038237</v>
      </c>
      <c r="N127" s="5">
        <f t="shared" si="7"/>
        <v>6685.2646756295389</v>
      </c>
    </row>
    <row r="128" spans="1:14">
      <c r="A128" s="2">
        <f>'Spółki dnia'!A127</f>
        <v>41095</v>
      </c>
      <c r="B128" s="3">
        <f>'Spółki dnia'!B127</f>
        <v>126</v>
      </c>
      <c r="C128" s="15" t="str">
        <f>'Spółki dnia'!C127</f>
        <v>Relpol</v>
      </c>
      <c r="D128" s="17" t="str">
        <f>'Spółki dnia'!D127</f>
        <v xml:space="preserve">kurs najwyższy od 6 m-cy </v>
      </c>
      <c r="E128" s="76">
        <f>'Spółki dnia'!P127</f>
        <v>0</v>
      </c>
      <c r="F128" s="77">
        <f>'Spółki dnia'!Q127</f>
        <v>5.0736497545008113E-2</v>
      </c>
      <c r="G128" s="78">
        <f>'Spółki dnia'!R127</f>
        <v>2.2913256955810094E-2</v>
      </c>
      <c r="L128" s="5">
        <f t="shared" si="5"/>
        <v>2522.7922433669014</v>
      </c>
      <c r="M128" s="5">
        <f t="shared" si="6"/>
        <v>5247.834105263878</v>
      </c>
      <c r="N128" s="5">
        <f t="shared" si="7"/>
        <v>6812.4844554701576</v>
      </c>
    </row>
    <row r="129" spans="1:14">
      <c r="A129" s="2">
        <f>'Spółki dnia'!A128</f>
        <v>41096</v>
      </c>
      <c r="B129" s="3">
        <f>'Spółki dnia'!B128</f>
        <v>127</v>
      </c>
      <c r="C129" s="15" t="str">
        <f>'Spółki dnia'!C128</f>
        <v>PEP</v>
      </c>
      <c r="D129" s="17" t="str">
        <f>'Spółki dnia'!D128</f>
        <v>młot</v>
      </c>
      <c r="E129" s="76">
        <f>'Spółki dnia'!P128</f>
        <v>-2.4862888482632531E-2</v>
      </c>
      <c r="F129" s="77">
        <f>'Spółki dnia'!Q128</f>
        <v>-1.462522851919569E-2</v>
      </c>
      <c r="G129" s="78">
        <f>'Spółki dnia'!R128</f>
        <v>-1.2065813528336447E-2</v>
      </c>
      <c r="L129" s="5">
        <f t="shared" si="5"/>
        <v>2450.7289623055417</v>
      </c>
      <c r="M129" s="5">
        <f t="shared" si="6"/>
        <v>5151.4518831918685</v>
      </c>
      <c r="N129" s="5">
        <f t="shared" si="7"/>
        <v>6704.7354968034751</v>
      </c>
    </row>
    <row r="130" spans="1:14">
      <c r="A130" s="2">
        <f>'Spółki dnia'!A129</f>
        <v>41099</v>
      </c>
      <c r="B130" s="3">
        <f>'Spółki dnia'!B129</f>
        <v>128</v>
      </c>
      <c r="C130" s="15" t="str">
        <f>'Spółki dnia'!C129</f>
        <v>ING BSK</v>
      </c>
      <c r="D130" s="17" t="str">
        <f>'Spółki dnia'!D129</f>
        <v xml:space="preserve">kurs najwyższy od 6 m-cy </v>
      </c>
      <c r="E130" s="76">
        <f>'Spółki dnia'!P129</f>
        <v>-3.1250000000000002E-3</v>
      </c>
      <c r="F130" s="77">
        <f>'Spółki dnia'!Q129</f>
        <v>-7.4999999999999997E-2</v>
      </c>
      <c r="G130" s="78">
        <f>'Spółki dnia'!R129</f>
        <v>-4.7499999999999966E-2</v>
      </c>
      <c r="L130" s="5">
        <f t="shared" si="5"/>
        <v>2433.7955861322707</v>
      </c>
      <c r="M130" s="5">
        <f t="shared" si="6"/>
        <v>4977.9381138937269</v>
      </c>
      <c r="N130" s="5">
        <f t="shared" si="7"/>
        <v>6478.9032548304422</v>
      </c>
    </row>
    <row r="131" spans="1:14">
      <c r="A131" s="2">
        <f>'Spółki dnia'!A130</f>
        <v>41100</v>
      </c>
      <c r="B131" s="3">
        <f>'Spółki dnia'!B130</f>
        <v>129</v>
      </c>
      <c r="C131" s="15" t="str">
        <f>'Spółki dnia'!C130</f>
        <v>PKN Orlen</v>
      </c>
      <c r="D131" s="17" t="str">
        <f>'Spółki dnia'!D130</f>
        <v>młot</v>
      </c>
      <c r="E131" s="76">
        <f>'Spółki dnia'!P130</f>
        <v>-8.3725798011512371E-3</v>
      </c>
      <c r="F131" s="77">
        <f>'Spółki dnia'!Q130</f>
        <v>-2.407116692830983E-2</v>
      </c>
      <c r="G131" s="78">
        <f>'Spółki dnia'!R130</f>
        <v>-1.8838304552590238E-2</v>
      </c>
      <c r="L131" s="5">
        <f t="shared" si="5"/>
        <v>2404.2561607424536</v>
      </c>
      <c r="M131" s="5">
        <f t="shared" si="6"/>
        <v>4839.6700417130714</v>
      </c>
      <c r="N131" s="5">
        <f t="shared" si="7"/>
        <v>6332.7186139156556</v>
      </c>
    </row>
    <row r="132" spans="1:14">
      <c r="A132" s="2">
        <f>'Spółki dnia'!A131</f>
        <v>41101</v>
      </c>
      <c r="B132" s="3">
        <f>'Spółki dnia'!B131</f>
        <v>130</v>
      </c>
      <c r="C132" s="15" t="str">
        <f>'Spółki dnia'!C131</f>
        <v>Orbis</v>
      </c>
      <c r="D132" s="17" t="str">
        <f>'Spółki dnia'!D131</f>
        <v>przecięcie kursu i SMA200</v>
      </c>
      <c r="E132" s="76">
        <f>'Spółki dnia'!P131</f>
        <v>2.3084994753410353E-2</v>
      </c>
      <c r="F132" s="77">
        <f>'Spółki dnia'!Q131</f>
        <v>3.3578174186778623E-2</v>
      </c>
      <c r="G132" s="78">
        <f>'Spółki dnia'!R131</f>
        <v>-2.3609653725077729E-3</v>
      </c>
      <c r="L132" s="5">
        <f t="shared" si="5"/>
        <v>2450.4201994008013</v>
      </c>
      <c r="M132" s="5">
        <f t="shared" si="6"/>
        <v>4983.187109403947</v>
      </c>
      <c r="N132" s="5">
        <f t="shared" si="7"/>
        <v>6293.7825760129563</v>
      </c>
    </row>
    <row r="133" spans="1:14">
      <c r="A133" s="2">
        <f>'Spółki dnia'!A132</f>
        <v>41102</v>
      </c>
      <c r="B133" s="3">
        <f>'Spółki dnia'!B132</f>
        <v>131</v>
      </c>
      <c r="C133" s="15" t="str">
        <f>'Spółki dnia'!C132</f>
        <v>Amica</v>
      </c>
      <c r="D133" s="17" t="str">
        <f>'Spółki dnia'!D132</f>
        <v>przecięcie kursu i SMA200</v>
      </c>
      <c r="E133" s="76">
        <f>'Spółki dnia'!P132</f>
        <v>-1.2192368480469612E-2</v>
      </c>
      <c r="F133" s="77">
        <f>'Spółki dnia'!Q132</f>
        <v>-3.7480243847369532E-2</v>
      </c>
      <c r="G133" s="78">
        <f>'Spółki dnia'!R132</f>
        <v>-2.2578460149017838E-2</v>
      </c>
      <c r="L133" s="5">
        <f t="shared" ref="L133:L179" si="8">IF(E133&gt;-$J$6,L132*(1+E133)*(1-$J$7)^2,L132*(1+(-$J$6))*(1-$J$7)^2)</f>
        <v>2411.3544452218316</v>
      </c>
      <c r="M133" s="5">
        <f t="shared" ref="M133:M179" si="9">IF(F133&gt;-$J$6,M132*(1+F133)*(1-$J$7)^2,M132*(1+(-$J$6))*(1-$J$7)^2)</f>
        <v>4815.340918062866</v>
      </c>
      <c r="N133" s="5">
        <f t="shared" ref="N133:N179" si="10">IF(G133&gt;-$J$6,N132*(1+G133)*(1-$J$7)^2,N132*(1+(-$J$6))*(1-$J$7)^2)</f>
        <v>6128.3244855974672</v>
      </c>
    </row>
    <row r="134" spans="1:14">
      <c r="A134" s="2">
        <f>'Spółki dnia'!A133</f>
        <v>41103</v>
      </c>
      <c r="B134" s="3">
        <f>'Spółki dnia'!B133</f>
        <v>132</v>
      </c>
      <c r="C134" s="15" t="str">
        <f>'Spółki dnia'!C133</f>
        <v>Ferrum</v>
      </c>
      <c r="D134" s="17" t="str">
        <f>'Spółki dnia'!D133</f>
        <v>młot</v>
      </c>
      <c r="E134" s="76">
        <f>'Spółki dnia'!P133</f>
        <v>-3.4715525554484039E-2</v>
      </c>
      <c r="F134" s="77">
        <f>'Spółki dnia'!Q133</f>
        <v>9.6432015429137553E-4</v>
      </c>
      <c r="G134" s="78">
        <f>'Spółki dnia'!R133</f>
        <v>-1.735776277724202E-2</v>
      </c>
      <c r="L134" s="5">
        <f t="shared" si="8"/>
        <v>2330.13400321995</v>
      </c>
      <c r="M134" s="5">
        <f t="shared" si="9"/>
        <v>4801.6859076000283</v>
      </c>
      <c r="N134" s="5">
        <f t="shared" si="10"/>
        <v>5999.0888103605193</v>
      </c>
    </row>
    <row r="135" spans="1:14">
      <c r="A135" s="2">
        <f>'Spółki dnia'!A134</f>
        <v>41106</v>
      </c>
      <c r="B135" s="3">
        <f>'Spółki dnia'!B134</f>
        <v>133</v>
      </c>
      <c r="C135" s="15" t="str">
        <f>'Spółki dnia'!C134</f>
        <v>Mercor</v>
      </c>
      <c r="D135" s="17" t="str">
        <f>'Spółki dnia'!D134</f>
        <v>młot</v>
      </c>
      <c r="E135" s="76">
        <f>'Spółki dnia'!P134</f>
        <v>7.6142131979695438E-2</v>
      </c>
      <c r="F135" s="77">
        <f>'Spółki dnia'!Q134</f>
        <v>0.11776649746192895</v>
      </c>
      <c r="G135" s="78">
        <f>'Spółki dnia'!R134</f>
        <v>6.5989847715736086E-2</v>
      </c>
      <c r="L135" s="5">
        <f t="shared" si="8"/>
        <v>2498.0357158771108</v>
      </c>
      <c r="M135" s="5">
        <f t="shared" si="9"/>
        <v>5346.787792483492</v>
      </c>
      <c r="N135" s="5">
        <f t="shared" si="10"/>
        <v>6370.6899757069477</v>
      </c>
    </row>
    <row r="136" spans="1:14">
      <c r="A136" s="2">
        <f>'Spółki dnia'!A135</f>
        <v>41107</v>
      </c>
      <c r="B136" s="3">
        <f>'Spółki dnia'!B135</f>
        <v>134</v>
      </c>
      <c r="C136" s="15" t="str">
        <f>'Spółki dnia'!C135</f>
        <v>Puławy</v>
      </c>
      <c r="D136" s="17" t="str">
        <f>'Spółki dnia'!D135</f>
        <v xml:space="preserve">kurs najwyższy od 6 m-cy </v>
      </c>
      <c r="E136" s="76">
        <f>'Spółki dnia'!P135</f>
        <v>9.1575091575086371E-4</v>
      </c>
      <c r="F136" s="77">
        <f>'Spółki dnia'!Q135</f>
        <v>1.6483516483516456E-2</v>
      </c>
      <c r="G136" s="78">
        <f>'Spółki dnia'!R135</f>
        <v>1.1904761904761878E-2</v>
      </c>
      <c r="L136" s="5">
        <f t="shared" si="8"/>
        <v>2490.8310920199847</v>
      </c>
      <c r="M136" s="5">
        <f t="shared" si="9"/>
        <v>5414.2885749646002</v>
      </c>
      <c r="N136" s="5">
        <f t="shared" si="10"/>
        <v>6422.057975228051</v>
      </c>
    </row>
    <row r="137" spans="1:14">
      <c r="A137" s="2">
        <f>'Spółki dnia'!A136</f>
        <v>41108</v>
      </c>
      <c r="B137" s="3">
        <f>'Spółki dnia'!B136</f>
        <v>135</v>
      </c>
      <c r="C137" s="15" t="str">
        <f>'Spółki dnia'!C136</f>
        <v>Cognor</v>
      </c>
      <c r="D137" s="17" t="str">
        <f>'Spółki dnia'!D136</f>
        <v>objęcie hossy</v>
      </c>
      <c r="E137" s="76">
        <f>'Spółki dnia'!P136</f>
        <v>1.2295081967213217E-2</v>
      </c>
      <c r="F137" s="77">
        <f>'Spółki dnia'!Q136</f>
        <v>-2.8688524590163869E-2</v>
      </c>
      <c r="G137" s="78">
        <f>'Spółki dnia'!R136</f>
        <v>1.6393442622950834E-2</v>
      </c>
      <c r="L137" s="5">
        <f t="shared" si="8"/>
        <v>2511.8836338742876</v>
      </c>
      <c r="M137" s="5">
        <f t="shared" si="9"/>
        <v>5238.9955585199723</v>
      </c>
      <c r="N137" s="5">
        <f t="shared" si="10"/>
        <v>6502.557294921171</v>
      </c>
    </row>
    <row r="138" spans="1:14">
      <c r="A138" s="2">
        <f>'Spółki dnia'!A137</f>
        <v>41109</v>
      </c>
      <c r="B138" s="3">
        <f>'Spółki dnia'!B137</f>
        <v>136</v>
      </c>
      <c r="C138" s="15" t="str">
        <f>'Spółki dnia'!C137</f>
        <v>Ropczyce</v>
      </c>
      <c r="D138" s="17" t="str">
        <f>'Spółki dnia'!D137</f>
        <v xml:space="preserve">kurs najwyższy od 6 m-cy </v>
      </c>
      <c r="E138" s="76">
        <f>'Spółki dnia'!P137</f>
        <v>-7.8571428571428542E-2</v>
      </c>
      <c r="F138" s="77">
        <f>'Spółki dnia'!Q137</f>
        <v>-0.11642857142857148</v>
      </c>
      <c r="G138" s="78">
        <f>'Spółki dnia'!R137</f>
        <v>-8.9285714285714288E-2</v>
      </c>
      <c r="L138" s="5">
        <f t="shared" si="8"/>
        <v>2427.2771176465189</v>
      </c>
      <c r="M138" s="5">
        <f t="shared" si="9"/>
        <v>5062.5330995264158</v>
      </c>
      <c r="N138" s="5">
        <f t="shared" si="10"/>
        <v>6283.5349198893355</v>
      </c>
    </row>
    <row r="139" spans="1:14">
      <c r="A139" s="2">
        <f>'Spółki dnia'!A138</f>
        <v>41110</v>
      </c>
      <c r="B139" s="3">
        <f>'Spółki dnia'!B138</f>
        <v>137</v>
      </c>
      <c r="C139" s="15" t="str">
        <f>'Spółki dnia'!C138</f>
        <v>Neuca</v>
      </c>
      <c r="D139" s="17" t="str">
        <f>'Spółki dnia'!D138</f>
        <v xml:space="preserve">kurs najwyższy od 6 m-cy </v>
      </c>
      <c r="E139" s="76">
        <f>'Spółki dnia'!P138</f>
        <v>1.2514220705346919E-2</v>
      </c>
      <c r="F139" s="77">
        <f>'Spółki dnia'!Q138</f>
        <v>-4.5506257110353313E-3</v>
      </c>
      <c r="G139" s="78">
        <f>'Spółki dnia'!R138</f>
        <v>6.825938566552836E-3</v>
      </c>
      <c r="L139" s="5">
        <f t="shared" si="8"/>
        <v>2448.322391458672</v>
      </c>
      <c r="M139" s="5">
        <f t="shared" si="9"/>
        <v>5020.3635162754454</v>
      </c>
      <c r="N139" s="5">
        <f t="shared" si="10"/>
        <v>6302.4083630466575</v>
      </c>
    </row>
    <row r="140" spans="1:14">
      <c r="A140" s="2">
        <f>'Spółki dnia'!A139</f>
        <v>41113</v>
      </c>
      <c r="B140" s="3">
        <f>'Spółki dnia'!B139</f>
        <v>138</v>
      </c>
      <c r="C140" s="15" t="str">
        <f>'Spółki dnia'!C139</f>
        <v>Integropol</v>
      </c>
      <c r="D140" s="17" t="str">
        <f>'Spółki dnia'!D139</f>
        <v>młot</v>
      </c>
      <c r="E140" s="76">
        <f>'Spółki dnia'!P139</f>
        <v>4.8461538461538549E-2</v>
      </c>
      <c r="F140" s="77">
        <f>'Spółki dnia'!Q139</f>
        <v>1.5384615384615385E-2</v>
      </c>
      <c r="G140" s="78">
        <f>'Spółki dnia'!R139</f>
        <v>4.230769230769231E-2</v>
      </c>
      <c r="L140" s="5">
        <f t="shared" si="8"/>
        <v>2557.2266348944568</v>
      </c>
      <c r="M140" s="5">
        <f t="shared" si="9"/>
        <v>5078.2474008632144</v>
      </c>
      <c r="N140" s="5">
        <f t="shared" si="10"/>
        <v>6544.1100460096332</v>
      </c>
    </row>
    <row r="141" spans="1:14">
      <c r="A141" s="2">
        <f>'Spółki dnia'!A140</f>
        <v>41114</v>
      </c>
      <c r="B141" s="3">
        <f>'Spółki dnia'!B140</f>
        <v>139</v>
      </c>
      <c r="C141" s="15" t="str">
        <f>'Spółki dnia'!C140</f>
        <v>GTC</v>
      </c>
      <c r="D141" s="17" t="str">
        <f>'Spółki dnia'!D140</f>
        <v>objęcie hossy</v>
      </c>
      <c r="E141" s="76">
        <f>'Spółki dnia'!P140</f>
        <v>8.2644628099173261E-3</v>
      </c>
      <c r="F141" s="77">
        <f>'Spółki dnia'!Q140</f>
        <v>1.9834710743801671E-2</v>
      </c>
      <c r="G141" s="78">
        <f>'Spółki dnia'!R140</f>
        <v>2.975206611570258E-2</v>
      </c>
      <c r="L141" s="5">
        <f t="shared" si="8"/>
        <v>2568.5722763879435</v>
      </c>
      <c r="M141" s="5">
        <f t="shared" si="9"/>
        <v>5159.311567954468</v>
      </c>
      <c r="N141" s="5">
        <f t="shared" si="10"/>
        <v>6713.2276866791653</v>
      </c>
    </row>
    <row r="142" spans="1:14">
      <c r="A142" s="2">
        <f>'Spółki dnia'!A141</f>
        <v>41115</v>
      </c>
      <c r="B142" s="3">
        <f>'Spółki dnia'!B141</f>
        <v>140</v>
      </c>
      <c r="C142" s="15" t="str">
        <f>'Spółki dnia'!C141</f>
        <v>IDM SA</v>
      </c>
      <c r="D142" s="17" t="str">
        <f>'Spółki dnia'!D141</f>
        <v>objęcie hossy</v>
      </c>
      <c r="E142" s="76">
        <f>'Spółki dnia'!P141</f>
        <v>0</v>
      </c>
      <c r="F142" s="77">
        <f>'Spółki dnia'!Q141</f>
        <v>-0.18367346938775503</v>
      </c>
      <c r="G142" s="78">
        <f>'Spółki dnia'!R141</f>
        <v>-0.20408163265306117</v>
      </c>
      <c r="L142" s="5">
        <f t="shared" si="8"/>
        <v>2558.820974283587</v>
      </c>
      <c r="M142" s="5">
        <f t="shared" si="9"/>
        <v>4985.5330648376712</v>
      </c>
      <c r="N142" s="5">
        <f t="shared" si="10"/>
        <v>6487.1094065350808</v>
      </c>
    </row>
    <row r="143" spans="1:14">
      <c r="A143" s="2">
        <f>'Spółki dnia'!A142</f>
        <v>41116</v>
      </c>
      <c r="B143" s="3">
        <f>'Spółki dnia'!B142</f>
        <v>141</v>
      </c>
      <c r="C143" s="15" t="str">
        <f>'Spółki dnia'!C142</f>
        <v>Alchemia</v>
      </c>
      <c r="D143" s="17" t="str">
        <f>'Spółki dnia'!D142</f>
        <v>przecięcie kursu i SMA200</v>
      </c>
      <c r="E143" s="76">
        <f>'Spółki dnia'!P142</f>
        <v>3.7593984962405211E-3</v>
      </c>
      <c r="F143" s="77">
        <f>'Spółki dnia'!Q142</f>
        <v>7.5187969924812095E-3</v>
      </c>
      <c r="G143" s="78">
        <f>'Spółki dnia'!R142</f>
        <v>3.7593984962405211E-3</v>
      </c>
      <c r="L143" s="5">
        <f t="shared" si="8"/>
        <v>2558.6897997894062</v>
      </c>
      <c r="M143" s="5">
        <f t="shared" si="9"/>
        <v>5003.9489394992288</v>
      </c>
      <c r="N143" s="5">
        <f t="shared" si="10"/>
        <v>6486.7768536509011</v>
      </c>
    </row>
    <row r="144" spans="1:14">
      <c r="A144" s="2">
        <f>'Spółki dnia'!A143</f>
        <v>41117</v>
      </c>
      <c r="B144" s="3">
        <f>'Spółki dnia'!B143</f>
        <v>142</v>
      </c>
      <c r="C144" s="15" t="str">
        <f>'Spółki dnia'!C143</f>
        <v>PZU</v>
      </c>
      <c r="D144" s="17" t="str">
        <f>'Spółki dnia'!D143</f>
        <v xml:space="preserve">kurs najwyższy od 6 m-cy </v>
      </c>
      <c r="E144" s="76">
        <f>'Spółki dnia'!P143</f>
        <v>2.866758451889247E-2</v>
      </c>
      <c r="F144" s="77">
        <f>'Spółki dnia'!Q143</f>
        <v>1.4073734128804635E-3</v>
      </c>
      <c r="G144" s="78">
        <f>'Spółki dnia'!R143</f>
        <v>2.7260211106011834E-2</v>
      </c>
      <c r="L144" s="5">
        <f t="shared" si="8"/>
        <v>2622.0490007790772</v>
      </c>
      <c r="M144" s="5">
        <f t="shared" si="9"/>
        <v>4991.9676866909713</v>
      </c>
      <c r="N144" s="5">
        <f t="shared" si="10"/>
        <v>6638.3101062147298</v>
      </c>
    </row>
    <row r="145" spans="1:14">
      <c r="A145" s="2">
        <f>'Spółki dnia'!A144</f>
        <v>41120</v>
      </c>
      <c r="B145" s="3">
        <f>'Spółki dnia'!B144</f>
        <v>143</v>
      </c>
      <c r="C145" s="15" t="str">
        <f>'Spółki dnia'!C144</f>
        <v>Rank Progress</v>
      </c>
      <c r="D145" s="17" t="str">
        <f>'Spółki dnia'!D144</f>
        <v>przenikanie</v>
      </c>
      <c r="E145" s="76">
        <f>'Spółki dnia'!P144</f>
        <v>1.2820512820512889E-2</v>
      </c>
      <c r="F145" s="77">
        <f>'Spółki dnia'!Q144</f>
        <v>-3.8461538461538443E-2</v>
      </c>
      <c r="G145" s="78">
        <f>'Spółki dnia'!R144</f>
        <v>1.6666666666666653E-2</v>
      </c>
      <c r="L145" s="5">
        <f t="shared" si="8"/>
        <v>2645.5830735085615</v>
      </c>
      <c r="M145" s="5">
        <f t="shared" si="9"/>
        <v>4823.8257435703472</v>
      </c>
      <c r="N145" s="5">
        <f t="shared" si="10"/>
        <v>6723.3269669791071</v>
      </c>
    </row>
    <row r="146" spans="1:14">
      <c r="A146" s="2">
        <f>'Spółki dnia'!A145</f>
        <v>41121</v>
      </c>
      <c r="B146" s="3">
        <f>'Spółki dnia'!B145</f>
        <v>144</v>
      </c>
      <c r="C146" s="15" t="str">
        <f>'Spółki dnia'!C145</f>
        <v>Rovese</v>
      </c>
      <c r="D146" s="17" t="str">
        <f>'Spółki dnia'!D145</f>
        <v>objęcie hossy</v>
      </c>
      <c r="E146" s="76">
        <f>'Spółki dnia'!P145</f>
        <v>1.4999999999999902E-2</v>
      </c>
      <c r="F146" s="77">
        <f>'Spółki dnia'!Q145</f>
        <v>6.0000000000000053E-2</v>
      </c>
      <c r="G146" s="78">
        <f>'Spółki dnia'!R145</f>
        <v>3.499999999999992E-2</v>
      </c>
      <c r="L146" s="5">
        <f t="shared" si="8"/>
        <v>2675.0724995098858</v>
      </c>
      <c r="M146" s="5">
        <f t="shared" si="9"/>
        <v>5093.8433769410576</v>
      </c>
      <c r="N146" s="5">
        <f t="shared" si="10"/>
        <v>6932.2256865649597</v>
      </c>
    </row>
    <row r="147" spans="1:14">
      <c r="A147" s="2">
        <f>'Spółki dnia'!A146</f>
        <v>41122</v>
      </c>
      <c r="B147" s="3">
        <f>'Spółki dnia'!B146</f>
        <v>145</v>
      </c>
      <c r="C147" s="15" t="str">
        <f>'Spółki dnia'!C146</f>
        <v>Kredyt Bank</v>
      </c>
      <c r="D147" s="17" t="str">
        <f>'Spółki dnia'!D146</f>
        <v>przecięcie kursu i SMA200</v>
      </c>
      <c r="E147" s="76">
        <f>'Spółki dnia'!P146</f>
        <v>-2.1171489061396868E-3</v>
      </c>
      <c r="F147" s="77">
        <f>'Spółki dnia'!Q146</f>
        <v>8.4685956245588723E-3</v>
      </c>
      <c r="G147" s="78">
        <f>'Spółki dnia'!R146</f>
        <v>1.8348623853210993E-2</v>
      </c>
      <c r="L147" s="5">
        <f t="shared" si="8"/>
        <v>2659.2748551638597</v>
      </c>
      <c r="M147" s="5">
        <f t="shared" si="9"/>
        <v>5117.4790930855297</v>
      </c>
      <c r="N147" s="5">
        <f t="shared" si="10"/>
        <v>7032.6221672135061</v>
      </c>
    </row>
    <row r="148" spans="1:14">
      <c r="A148" s="2">
        <f>'Spółki dnia'!A147</f>
        <v>41123</v>
      </c>
      <c r="B148" s="3">
        <f>'Spółki dnia'!B147</f>
        <v>146</v>
      </c>
      <c r="C148" s="15" t="str">
        <f>'Spółki dnia'!C147</f>
        <v>Cormay</v>
      </c>
      <c r="D148" s="17" t="str">
        <f>'Spółki dnia'!D147</f>
        <v>młot</v>
      </c>
      <c r="E148" s="76">
        <f>'Spółki dnia'!P147</f>
        <v>4.0196078431372566E-2</v>
      </c>
      <c r="F148" s="77">
        <f>'Spółki dnia'!Q147</f>
        <v>6.6666666666666818E-2</v>
      </c>
      <c r="G148" s="78">
        <f>'Spółki dnia'!R147</f>
        <v>5.6862745098039229E-2</v>
      </c>
      <c r="L148" s="5">
        <f t="shared" si="8"/>
        <v>2755.6658260283812</v>
      </c>
      <c r="M148" s="5">
        <f t="shared" si="9"/>
        <v>5437.9212230734202</v>
      </c>
      <c r="N148" s="5">
        <f t="shared" si="10"/>
        <v>7404.2996380609411</v>
      </c>
    </row>
    <row r="149" spans="1:14">
      <c r="A149" s="2">
        <f>'Spółki dnia'!A148</f>
        <v>41124</v>
      </c>
      <c r="B149" s="3">
        <f>'Spółki dnia'!B148</f>
        <v>147</v>
      </c>
      <c r="C149" s="15" t="str">
        <f>'Spółki dnia'!C148</f>
        <v>Ciech</v>
      </c>
      <c r="D149" s="17" t="str">
        <f>'Spółki dnia'!D148</f>
        <v>młot</v>
      </c>
      <c r="E149" s="76">
        <f>'Spółki dnia'!P148</f>
        <v>-6.6465256797582735E-3</v>
      </c>
      <c r="F149" s="77">
        <f>'Spółki dnia'!Q148</f>
        <v>-8.4592145015106087E-3</v>
      </c>
      <c r="G149" s="78">
        <f>'Spółki dnia'!R148</f>
        <v>-6.0422960725076387E-3</v>
      </c>
      <c r="L149" s="5">
        <f t="shared" si="8"/>
        <v>2726.9581733402206</v>
      </c>
      <c r="M149" s="5">
        <f t="shared" si="9"/>
        <v>5371.4508472509633</v>
      </c>
      <c r="N149" s="5">
        <f t="shared" si="10"/>
        <v>7331.6209049159606</v>
      </c>
    </row>
    <row r="150" spans="1:14">
      <c r="A150" s="2">
        <f>'Spółki dnia'!A149</f>
        <v>41127</v>
      </c>
      <c r="B150" s="3">
        <f>'Spółki dnia'!B149</f>
        <v>148</v>
      </c>
      <c r="C150" s="15" t="str">
        <f>'Spółki dnia'!C149</f>
        <v>Tauron</v>
      </c>
      <c r="D150" s="17" t="str">
        <f>'Spółki dnia'!D149</f>
        <v xml:space="preserve">przecięcie SMA15 i SMA45 </v>
      </c>
      <c r="E150" s="76">
        <f>'Spółki dnia'!P149</f>
        <v>1.7429193899782151E-2</v>
      </c>
      <c r="F150" s="77">
        <f>'Spółki dnia'!Q149</f>
        <v>6.1002178649237529E-2</v>
      </c>
      <c r="G150" s="78">
        <f>'Spółki dnia'!R149</f>
        <v>4.1394335511982655E-2</v>
      </c>
      <c r="L150" s="5">
        <f t="shared" si="8"/>
        <v>2763.9538219443339</v>
      </c>
      <c r="M150" s="5">
        <f t="shared" si="9"/>
        <v>5677.4849652720877</v>
      </c>
      <c r="N150" s="5">
        <f t="shared" si="10"/>
        <v>7606.1226310164293</v>
      </c>
    </row>
    <row r="151" spans="1:14">
      <c r="A151" s="2">
        <f>'Spółki dnia'!A150</f>
        <v>41128</v>
      </c>
      <c r="B151" s="3">
        <f>'Spółki dnia'!B150</f>
        <v>149</v>
      </c>
      <c r="C151" s="15" t="str">
        <f>'Spółki dnia'!C150</f>
        <v>PKO BP</v>
      </c>
      <c r="D151" s="17" t="str">
        <f>'Spółki dnia'!D150</f>
        <v>przecięcie kursu i SMA200</v>
      </c>
      <c r="E151" s="76">
        <f>'Spółki dnia'!P150</f>
        <v>5.3539559785841682E-3</v>
      </c>
      <c r="F151" s="77">
        <f>'Spółki dnia'!Q150</f>
        <v>2.3200475907198131E-2</v>
      </c>
      <c r="G151" s="78">
        <f>'Spółki dnia'!R150</f>
        <v>4.0452111838191536E-2</v>
      </c>
      <c r="L151" s="5">
        <f t="shared" si="8"/>
        <v>2768.2026830739264</v>
      </c>
      <c r="M151" s="5">
        <f t="shared" si="9"/>
        <v>5787.1513094435577</v>
      </c>
      <c r="N151" s="5">
        <f t="shared" si="10"/>
        <v>7883.7624590357482</v>
      </c>
    </row>
    <row r="152" spans="1:14">
      <c r="A152" s="2">
        <f>'Spółki dnia'!A151</f>
        <v>41129</v>
      </c>
      <c r="B152" s="3">
        <f>'Spółki dnia'!B151</f>
        <v>150</v>
      </c>
      <c r="C152" s="15" t="str">
        <f>'Spółki dnia'!C151</f>
        <v>PGE</v>
      </c>
      <c r="D152" s="17" t="str">
        <f>'Spółki dnia'!D151</f>
        <v>przecięcie kursu i SMA200</v>
      </c>
      <c r="E152" s="76">
        <f>'Spółki dnia'!P151</f>
        <v>1.8560179977502714E-2</v>
      </c>
      <c r="F152" s="77">
        <f>'Spółki dnia'!Q151</f>
        <v>3.1496062992125907E-2</v>
      </c>
      <c r="G152" s="78">
        <f>'Spółki dnia'!R151</f>
        <v>2.6434195725534241E-2</v>
      </c>
      <c r="L152" s="5">
        <f t="shared" si="8"/>
        <v>2808.8767938857513</v>
      </c>
      <c r="M152" s="5">
        <f t="shared" si="9"/>
        <v>5946.7615308424465</v>
      </c>
      <c r="N152" s="5">
        <f t="shared" si="10"/>
        <v>8061.4423708013765</v>
      </c>
    </row>
    <row r="153" spans="1:14">
      <c r="A153" s="2">
        <f>'Spółki dnia'!A152</f>
        <v>41130</v>
      </c>
      <c r="B153" s="3">
        <f>'Spółki dnia'!B152</f>
        <v>151</v>
      </c>
      <c r="C153" s="15" t="str">
        <f>'Spółki dnia'!C152</f>
        <v>PGNIG</v>
      </c>
      <c r="D153" s="17" t="str">
        <f>'Spółki dnia'!D152</f>
        <v>przecięcie kursu i SMA200</v>
      </c>
      <c r="E153" s="76">
        <f>'Spółki dnia'!P152</f>
        <v>1.1820330969267096E-2</v>
      </c>
      <c r="F153" s="77">
        <f>'Spółki dnia'!Q152</f>
        <v>-1.1820330969267306E-2</v>
      </c>
      <c r="G153" s="78">
        <f>'Spółki dnia'!R152</f>
        <v>-2.6004728132387779E-2</v>
      </c>
      <c r="L153" s="5">
        <f t="shared" si="8"/>
        <v>2831.2890082857739</v>
      </c>
      <c r="M153" s="5">
        <f t="shared" si="9"/>
        <v>5854.1594738079593</v>
      </c>
      <c r="N153" s="5">
        <f t="shared" si="10"/>
        <v>7821.9982329524992</v>
      </c>
    </row>
    <row r="154" spans="1:14">
      <c r="A154" s="2">
        <f>'Spółki dnia'!A153</f>
        <v>41131</v>
      </c>
      <c r="B154" s="3">
        <f>'Spółki dnia'!B153</f>
        <v>152</v>
      </c>
      <c r="C154" s="15" t="str">
        <f>'Spółki dnia'!C153</f>
        <v>ING BSK</v>
      </c>
      <c r="D154" s="17" t="str">
        <f>'Spółki dnia'!D153</f>
        <v>przecięcie kursu i SMA200</v>
      </c>
      <c r="E154" s="76">
        <f>'Spółki dnia'!P153</f>
        <v>2.5000000000000001E-2</v>
      </c>
      <c r="F154" s="77">
        <f>'Spółki dnia'!Q153</f>
        <v>4.1249999999999967E-2</v>
      </c>
      <c r="G154" s="78">
        <f>'Spółki dnia'!R153</f>
        <v>1.5000000000000036E-2</v>
      </c>
      <c r="L154" s="5">
        <f t="shared" si="8"/>
        <v>2891.053839282798</v>
      </c>
      <c r="M154" s="5">
        <f t="shared" si="9"/>
        <v>6072.5021118777713</v>
      </c>
      <c r="N154" s="5">
        <f t="shared" si="10"/>
        <v>7909.1874202371155</v>
      </c>
    </row>
    <row r="155" spans="1:14">
      <c r="A155" s="2">
        <f>'Spółki dnia'!A154</f>
        <v>41134</v>
      </c>
      <c r="B155" s="3">
        <f>'Spółki dnia'!B154</f>
        <v>153</v>
      </c>
      <c r="C155" s="15" t="str">
        <f>'Spółki dnia'!C154</f>
        <v>PKO BP</v>
      </c>
      <c r="D155" s="17" t="str">
        <f>'Spółki dnia'!D154</f>
        <v>spadająca gwiazda</v>
      </c>
      <c r="E155" s="76">
        <f>'Spółki dnia'!P154</f>
        <v>5.1724137931034404E-3</v>
      </c>
      <c r="F155" s="77">
        <f>'Spółki dnia'!Q154</f>
        <v>5.1724137931034404E-3</v>
      </c>
      <c r="G155" s="78">
        <f>'Spółki dnia'!R154</f>
        <v>0</v>
      </c>
      <c r="L155" s="5">
        <f t="shared" si="8"/>
        <v>2894.9752279740792</v>
      </c>
      <c r="M155" s="5">
        <f t="shared" si="9"/>
        <v>6080.7387765796666</v>
      </c>
      <c r="N155" s="5">
        <f t="shared" si="10"/>
        <v>7879.1610602068013</v>
      </c>
    </row>
    <row r="156" spans="1:14">
      <c r="A156" s="2">
        <f>'Spółki dnia'!A155</f>
        <v>41135</v>
      </c>
      <c r="B156" s="3">
        <f>'Spółki dnia'!B155</f>
        <v>154</v>
      </c>
      <c r="C156" s="15" t="str">
        <f>'Spółki dnia'!C155</f>
        <v>TPSA</v>
      </c>
      <c r="D156" s="17" t="str">
        <f>'Spółki dnia'!D155</f>
        <v>przecięcie kursu i SMA200</v>
      </c>
      <c r="E156" s="76">
        <f>'Spółki dnia'!P155</f>
        <v>2.1958456973293614E-2</v>
      </c>
      <c r="F156" s="77">
        <f>'Spółki dnia'!Q155</f>
        <v>-1.1869436201780582E-2</v>
      </c>
      <c r="G156" s="78">
        <f>'Spółki dnia'!R155</f>
        <v>7.7151335311572101E-3</v>
      </c>
      <c r="L156" s="5">
        <f t="shared" si="8"/>
        <v>2947.3126285172102</v>
      </c>
      <c r="M156" s="5">
        <f t="shared" si="9"/>
        <v>5985.7529839514837</v>
      </c>
      <c r="N156" s="5">
        <f t="shared" si="10"/>
        <v>7909.8066937270933</v>
      </c>
    </row>
    <row r="157" spans="1:14">
      <c r="A157" s="2">
        <f>'Spółki dnia'!A156</f>
        <v>41137</v>
      </c>
      <c r="B157" s="3">
        <f>'Spółki dnia'!B156</f>
        <v>155</v>
      </c>
      <c r="C157" s="15" t="str">
        <f>'Spółki dnia'!C156</f>
        <v>KGHM</v>
      </c>
      <c r="D157" s="17" t="str">
        <f>'Spółki dnia'!D156</f>
        <v>przecięcie kursu i SMA200</v>
      </c>
      <c r="E157" s="76">
        <f>'Spółki dnia'!P156</f>
        <v>-7.4019245003696763E-4</v>
      </c>
      <c r="F157" s="77">
        <f>'Spółki dnia'!Q156</f>
        <v>1.8504811250925242E-2</v>
      </c>
      <c r="G157" s="78">
        <f>'Spółki dnia'!R156</f>
        <v>6.6617320503331292E-3</v>
      </c>
      <c r="L157" s="5">
        <f t="shared" si="8"/>
        <v>2933.9501838949191</v>
      </c>
      <c r="M157" s="5">
        <f t="shared" si="9"/>
        <v>6073.373452335084</v>
      </c>
      <c r="N157" s="5">
        <f t="shared" si="10"/>
        <v>7932.2709522299101</v>
      </c>
    </row>
    <row r="158" spans="1:14">
      <c r="A158" s="2">
        <f>'Spółki dnia'!A157</f>
        <v>41138</v>
      </c>
      <c r="B158" s="3">
        <f>'Spółki dnia'!B157</f>
        <v>156</v>
      </c>
      <c r="C158" s="15" t="str">
        <f>'Spółki dnia'!C157</f>
        <v>Eko Export</v>
      </c>
      <c r="D158" s="17" t="str">
        <f>'Spółki dnia'!D157</f>
        <v>młot</v>
      </c>
      <c r="E158" s="76">
        <f>'Spółki dnia'!P157</f>
        <v>-3.8751345532830946E-2</v>
      </c>
      <c r="F158" s="77">
        <f>'Spółki dnia'!Q157</f>
        <v>-4.3057050592034296E-2</v>
      </c>
      <c r="G158" s="78">
        <f>'Spółki dnia'!R157</f>
        <v>-8.5037674919267947E-2</v>
      </c>
      <c r="L158" s="5">
        <f t="shared" si="8"/>
        <v>2835.1274118135939</v>
      </c>
      <c r="M158" s="5">
        <f t="shared" si="9"/>
        <v>5868.807061351542</v>
      </c>
      <c r="N158" s="5">
        <f t="shared" si="10"/>
        <v>7665.0922493662865</v>
      </c>
    </row>
    <row r="159" spans="1:14">
      <c r="A159" s="2">
        <f>'Spółki dnia'!A158</f>
        <v>41141</v>
      </c>
      <c r="B159" s="3">
        <f>'Spółki dnia'!B158</f>
        <v>157</v>
      </c>
      <c r="C159" s="15" t="str">
        <f>'Spółki dnia'!C158</f>
        <v>Stalexport</v>
      </c>
      <c r="D159" s="17" t="str">
        <f>'Spółki dnia'!D158</f>
        <v>przecięcie kursu i SMA200</v>
      </c>
      <c r="E159" s="76">
        <f>'Spółki dnia'!P158</f>
        <v>-2.6086956521738962E-2</v>
      </c>
      <c r="F159" s="77">
        <f>'Spółki dnia'!Q158</f>
        <v>-2.6086956521738962E-2</v>
      </c>
      <c r="G159" s="78">
        <f>'Spółki dnia'!R158</f>
        <v>-1.7391304347826105E-2</v>
      </c>
      <c r="L159" s="5">
        <f t="shared" si="8"/>
        <v>2750.6850973510423</v>
      </c>
      <c r="M159" s="5">
        <f t="shared" si="9"/>
        <v>5694.0086909750662</v>
      </c>
      <c r="N159" s="5">
        <f t="shared" si="10"/>
        <v>7503.1926990225547</v>
      </c>
    </row>
    <row r="160" spans="1:14">
      <c r="A160" s="2">
        <f>'Spółki dnia'!A159</f>
        <v>41142</v>
      </c>
      <c r="B160" s="3">
        <f>'Spółki dnia'!B159</f>
        <v>158</v>
      </c>
      <c r="C160" s="15" t="str">
        <f>'Spółki dnia'!C159</f>
        <v>Decora</v>
      </c>
      <c r="D160" s="17" t="str">
        <f>'Spółki dnia'!D159</f>
        <v>objęcie hossy</v>
      </c>
      <c r="E160" s="76">
        <f>'Spółki dnia'!P159</f>
        <v>6.6666666666666763E-2</v>
      </c>
      <c r="F160" s="77">
        <f>'Spółki dnia'!Q159</f>
        <v>9.7435897435897492E-2</v>
      </c>
      <c r="G160" s="78">
        <f>'Spółki dnia'!R159</f>
        <v>8.8888888888888976E-2</v>
      </c>
      <c r="L160" s="5">
        <f t="shared" si="8"/>
        <v>2922.9252522179308</v>
      </c>
      <c r="M160" s="5">
        <f t="shared" si="9"/>
        <v>6225.0866197468586</v>
      </c>
      <c r="N160" s="5">
        <f t="shared" si="10"/>
        <v>8139.1261113623059</v>
      </c>
    </row>
    <row r="161" spans="1:14">
      <c r="A161" s="2">
        <f>'Spółki dnia'!A160</f>
        <v>41143</v>
      </c>
      <c r="B161" s="3">
        <f>'Spółki dnia'!B160</f>
        <v>159</v>
      </c>
      <c r="C161" s="15" t="str">
        <f>'Spółki dnia'!C160</f>
        <v>Wawel</v>
      </c>
      <c r="D161" s="17" t="str">
        <f>'Spółki dnia'!D160</f>
        <v xml:space="preserve">kurs najwyższy od 6 m-cy </v>
      </c>
      <c r="E161" s="76">
        <f>'Spółki dnia'!P160</f>
        <v>-7.4074074074074077E-3</v>
      </c>
      <c r="F161" s="77">
        <f>'Spółki dnia'!Q160</f>
        <v>-3.6296296296296299E-2</v>
      </c>
      <c r="G161" s="78">
        <f>'Spółki dnia'!R160</f>
        <v>-1.1111111111111112E-2</v>
      </c>
      <c r="L161" s="5">
        <f t="shared" si="8"/>
        <v>2890.2595866269248</v>
      </c>
      <c r="M161" s="5">
        <f t="shared" si="9"/>
        <v>6015.4101502598824</v>
      </c>
      <c r="N161" s="5">
        <f t="shared" si="10"/>
        <v>8018.1354053356763</v>
      </c>
    </row>
    <row r="162" spans="1:14">
      <c r="A162" s="2">
        <f>'Spółki dnia'!A161</f>
        <v>41144</v>
      </c>
      <c r="B162" s="3">
        <f>'Spółki dnia'!B161</f>
        <v>160</v>
      </c>
      <c r="C162" s="15" t="str">
        <f>'Spółki dnia'!C161</f>
        <v>Elektrotim</v>
      </c>
      <c r="D162" s="17" t="str">
        <f>'Spółki dnia'!D161</f>
        <v>młot</v>
      </c>
      <c r="E162" s="76">
        <f>'Spółki dnia'!P161</f>
        <v>0</v>
      </c>
      <c r="F162" s="77">
        <f>'Spółki dnia'!Q161</f>
        <v>-2.9126213592233004E-2</v>
      </c>
      <c r="G162" s="78">
        <f>'Spółki dnia'!R161</f>
        <v>-2.9126213592233004E-2</v>
      </c>
      <c r="L162" s="5">
        <f t="shared" si="8"/>
        <v>2879.2870340348504</v>
      </c>
      <c r="M162" s="5">
        <f t="shared" si="9"/>
        <v>5818.0323372034345</v>
      </c>
      <c r="N162" s="5">
        <f t="shared" si="10"/>
        <v>7755.0441128778775</v>
      </c>
    </row>
    <row r="163" spans="1:14">
      <c r="A163" s="2">
        <f>'Spółki dnia'!A162</f>
        <v>41145</v>
      </c>
      <c r="B163" s="3">
        <f>'Spółki dnia'!B162</f>
        <v>161</v>
      </c>
      <c r="C163" s="15" t="str">
        <f>'Spółki dnia'!C162</f>
        <v>Lotos</v>
      </c>
      <c r="D163" s="17" t="str">
        <f>'Spółki dnia'!D162</f>
        <v xml:space="preserve">przecięcie SMA15 i SMA45 </v>
      </c>
      <c r="E163" s="76">
        <f>'Spółki dnia'!P162</f>
        <v>-3.8022813688213465E-3</v>
      </c>
      <c r="F163" s="77">
        <f>'Spółki dnia'!Q162</f>
        <v>-8.3650190114069357E-3</v>
      </c>
      <c r="G163" s="78">
        <f>'Spółki dnia'!R162</f>
        <v>6.8441064638783159E-3</v>
      </c>
      <c r="L163" s="5">
        <f t="shared" si="8"/>
        <v>2857.4498404308297</v>
      </c>
      <c r="M163" s="5">
        <f t="shared" si="9"/>
        <v>5747.4616288320249</v>
      </c>
      <c r="N163" s="5">
        <f t="shared" si="10"/>
        <v>7778.4777899837582</v>
      </c>
    </row>
    <row r="164" spans="1:14">
      <c r="A164" s="2">
        <f>'Spółki dnia'!A163</f>
        <v>41148</v>
      </c>
      <c r="B164" s="3">
        <f>'Spółki dnia'!B163</f>
        <v>162</v>
      </c>
      <c r="C164" s="15" t="str">
        <f>'Spółki dnia'!C163</f>
        <v>NTTSystem</v>
      </c>
      <c r="D164" s="17" t="str">
        <f>'Spółki dnia'!D163</f>
        <v xml:space="preserve">przecięcie SMA15 i SMA45 </v>
      </c>
      <c r="E164" s="76">
        <f>'Spółki dnia'!P163</f>
        <v>-3.1250000000000028E-2</v>
      </c>
      <c r="F164" s="77">
        <f>'Spółki dnia'!Q163</f>
        <v>-4.6875000000000042E-2</v>
      </c>
      <c r="G164" s="78">
        <f>'Spółki dnia'!R163</f>
        <v>-3.1250000000000028E-2</v>
      </c>
      <c r="L164" s="5">
        <f t="shared" si="8"/>
        <v>2761.2037910381828</v>
      </c>
      <c r="M164" s="5">
        <f t="shared" si="9"/>
        <v>5553.8727622895749</v>
      </c>
      <c r="N164" s="5">
        <f t="shared" si="10"/>
        <v>7516.4792250460423</v>
      </c>
    </row>
    <row r="165" spans="1:14">
      <c r="A165" s="2">
        <f>'Spółki dnia'!A164</f>
        <v>41149</v>
      </c>
      <c r="B165" s="3">
        <f>'Spółki dnia'!B164</f>
        <v>163</v>
      </c>
      <c r="C165" s="15" t="str">
        <f>'Spółki dnia'!C164</f>
        <v>Pekao</v>
      </c>
      <c r="D165" s="17" t="str">
        <f>'Spółki dnia'!D164</f>
        <v>objęcie hossy</v>
      </c>
      <c r="E165" s="76">
        <f>'Spółki dnia'!P164</f>
        <v>-2.0208604954367628E-2</v>
      </c>
      <c r="F165" s="77">
        <f>'Spółki dnia'!Q164</f>
        <v>-1.825293350717087E-2</v>
      </c>
      <c r="G165" s="78">
        <f>'Spółki dnia'!R164</f>
        <v>-3.1942633637548928E-2</v>
      </c>
      <c r="L165" s="5">
        <f t="shared" si="8"/>
        <v>2695.132946819178</v>
      </c>
      <c r="M165" s="5">
        <f t="shared" si="9"/>
        <v>5431.7984820612519</v>
      </c>
      <c r="N165" s="5">
        <f t="shared" si="10"/>
        <v>7263.3054263264439</v>
      </c>
    </row>
    <row r="166" spans="1:14">
      <c r="A166" s="2">
        <f>'Spółki dnia'!A165</f>
        <v>41150</v>
      </c>
      <c r="B166" s="3">
        <f>'Spółki dnia'!B165</f>
        <v>164</v>
      </c>
      <c r="C166" s="15" t="str">
        <f>'Spółki dnia'!C165</f>
        <v>K2Internet</v>
      </c>
      <c r="D166" s="17" t="str">
        <f>'Spółki dnia'!D165</f>
        <v xml:space="preserve">przecięcie SMA15 i SMA45 </v>
      </c>
      <c r="E166" s="76">
        <f>'Spółki dnia'!P165</f>
        <v>2.307692307692313E-2</v>
      </c>
      <c r="F166" s="77">
        <f>'Spółki dnia'!Q165</f>
        <v>2.307692307692313E-2</v>
      </c>
      <c r="G166" s="78">
        <f>'Spółki dnia'!R165</f>
        <v>-4.615384615384654E-3</v>
      </c>
      <c r="L166" s="5">
        <f t="shared" si="8"/>
        <v>2746.8604288446927</v>
      </c>
      <c r="M166" s="5">
        <f t="shared" si="9"/>
        <v>5536.0505779286004</v>
      </c>
      <c r="N166" s="5">
        <f t="shared" si="10"/>
        <v>7202.3354043025038</v>
      </c>
    </row>
    <row r="167" spans="1:14">
      <c r="A167" s="2">
        <f>'Spółki dnia'!A166</f>
        <v>41151</v>
      </c>
      <c r="B167" s="3">
        <f>'Spółki dnia'!B166</f>
        <v>165</v>
      </c>
      <c r="C167" s="15" t="str">
        <f>'Spółki dnia'!C166</f>
        <v>URSUS</v>
      </c>
      <c r="D167" s="17" t="str">
        <f>'Spółki dnia'!D166</f>
        <v xml:space="preserve">kurs najwyższy od 6 m-cy </v>
      </c>
      <c r="E167" s="76">
        <f>'Spółki dnia'!P166</f>
        <v>-4.8780487804877017E-3</v>
      </c>
      <c r="F167" s="77">
        <f>'Spółki dnia'!Q166</f>
        <v>-7.3170731707317041E-2</v>
      </c>
      <c r="G167" s="78">
        <f>'Spółki dnia'!R166</f>
        <v>-4.3902439024390179E-2</v>
      </c>
      <c r="L167" s="5">
        <f t="shared" si="8"/>
        <v>2723.0838252574204</v>
      </c>
      <c r="M167" s="5">
        <f t="shared" si="9"/>
        <v>5349.5825637488069</v>
      </c>
      <c r="N167" s="5">
        <f t="shared" si="10"/>
        <v>6959.7427542910546</v>
      </c>
    </row>
    <row r="168" spans="1:14">
      <c r="A168" s="2">
        <f>'Spółki dnia'!A167</f>
        <v>41152</v>
      </c>
      <c r="B168" s="3">
        <f>'Spółki dnia'!B167</f>
        <v>166</v>
      </c>
      <c r="C168" s="15" t="str">
        <f>'Spółki dnia'!C167</f>
        <v>CEDC</v>
      </c>
      <c r="D168" s="17" t="str">
        <f>'Spółki dnia'!D167</f>
        <v>objęcie hossy</v>
      </c>
      <c r="E168" s="76">
        <f>'Spółki dnia'!P167</f>
        <v>0</v>
      </c>
      <c r="F168" s="77">
        <v>0</v>
      </c>
      <c r="G168" s="78">
        <v>0</v>
      </c>
      <c r="L168" s="5">
        <f t="shared" si="8"/>
        <v>2712.7459370540514</v>
      </c>
      <c r="M168" s="5">
        <f t="shared" si="9"/>
        <v>5329.2734619996163</v>
      </c>
      <c r="N168" s="5">
        <f t="shared" si="10"/>
        <v>6933.3208564960914</v>
      </c>
    </row>
    <row r="169" spans="1:14">
      <c r="A169" s="2">
        <f>'Spółki dnia'!A168</f>
        <v>41155</v>
      </c>
      <c r="B169" s="3">
        <f>'Spółki dnia'!B168</f>
        <v>167</v>
      </c>
      <c r="C169" s="15" t="str">
        <f>'Spółki dnia'!C168</f>
        <v>LPP</v>
      </c>
      <c r="D169" s="17" t="str">
        <f>'Spółki dnia'!D168</f>
        <v>przenikanie</v>
      </c>
      <c r="E169" s="76">
        <f>'Spółki dnia'!P168</f>
        <v>6.2230732407850646E-3</v>
      </c>
      <c r="F169" s="77">
        <f>'Spółki dnia'!Q168</f>
        <v>1.9945747566618797E-2</v>
      </c>
      <c r="G169" s="78">
        <f>'Spółki dnia'!R168</f>
        <v>2.12222754108824E-2</v>
      </c>
      <c r="L169" s="5">
        <f t="shared" si="8"/>
        <v>2719.2648229553747</v>
      </c>
      <c r="M169" s="5">
        <f t="shared" si="9"/>
        <v>5414.9342623334305</v>
      </c>
      <c r="N169" s="5">
        <f t="shared" si="10"/>
        <v>7053.5815072267542</v>
      </c>
    </row>
    <row r="170" spans="1:14">
      <c r="A170" s="2">
        <f>'Spółki dnia'!A169</f>
        <v>41156</v>
      </c>
      <c r="B170" s="3">
        <f>'Spółki dnia'!B169</f>
        <v>168</v>
      </c>
      <c r="C170" s="15" t="str">
        <f>'Spółki dnia'!C169</f>
        <v>PKN Orlen</v>
      </c>
      <c r="D170" s="17" t="str">
        <f>'Spółki dnia'!D169</f>
        <v xml:space="preserve">kurs najwyższy od 6 m-cy </v>
      </c>
      <c r="E170" s="76">
        <f>'Spółki dnia'!P169</f>
        <v>3.5122930255895779E-3</v>
      </c>
      <c r="F170" s="77">
        <f>'Spółki dnia'!Q169</f>
        <v>7.8273958855995918E-2</v>
      </c>
      <c r="G170" s="78">
        <f>'Spółki dnia'!R169</f>
        <v>6.6482689412945273E-2</v>
      </c>
      <c r="L170" s="5">
        <f t="shared" si="8"/>
        <v>2718.4560292766232</v>
      </c>
      <c r="M170" s="5">
        <f t="shared" si="9"/>
        <v>5816.6163081012746</v>
      </c>
      <c r="N170" s="5">
        <f t="shared" si="10"/>
        <v>7493.9641463389853</v>
      </c>
    </row>
    <row r="171" spans="1:14">
      <c r="A171" s="2">
        <f>'Spółki dnia'!A170</f>
        <v>41157</v>
      </c>
      <c r="B171" s="3">
        <f>'Spółki dnia'!B170</f>
        <v>169</v>
      </c>
      <c r="C171" s="15" t="str">
        <f>'Spółki dnia'!C170</f>
        <v>Comarch</v>
      </c>
      <c r="D171" s="17" t="str">
        <f>'Spółki dnia'!D170</f>
        <v xml:space="preserve">kurs najwyższy od 6 m-cy </v>
      </c>
      <c r="E171" s="76">
        <f>'Spółki dnia'!P170</f>
        <v>7.0921985815602835E-3</v>
      </c>
      <c r="F171" s="77">
        <f>'Spółki dnia'!Q170</f>
        <v>-2.8368794326241134E-2</v>
      </c>
      <c r="G171" s="78">
        <f>'Spółki dnia'!R170</f>
        <v>-4.6808510638297829E-2</v>
      </c>
      <c r="L171" s="5">
        <f t="shared" si="8"/>
        <v>2727.3423462327132</v>
      </c>
      <c r="M171" s="5">
        <f t="shared" si="9"/>
        <v>5630.1502161971957</v>
      </c>
      <c r="N171" s="5">
        <f t="shared" si="10"/>
        <v>7241.5487117196617</v>
      </c>
    </row>
    <row r="172" spans="1:14">
      <c r="A172" s="2">
        <f>'Spółki dnia'!A171</f>
        <v>41158</v>
      </c>
      <c r="B172" s="3">
        <f>'Spółki dnia'!B171</f>
        <v>170</v>
      </c>
      <c r="C172" s="15" t="str">
        <f>'Spółki dnia'!C171</f>
        <v>CD RED</v>
      </c>
      <c r="D172" s="17" t="str">
        <f>'Spółki dnia'!D171</f>
        <v>objęcie hossy</v>
      </c>
      <c r="E172" s="76">
        <f>'Spółki dnia'!P171</f>
        <v>6.787330316742138E-3</v>
      </c>
      <c r="F172" s="77">
        <f>'Spółki dnia'!Q171</f>
        <v>6.787330316742138E-3</v>
      </c>
      <c r="G172" s="78">
        <f>'Spółki dnia'!R171</f>
        <v>6.3348416289592813E-2</v>
      </c>
      <c r="L172" s="5">
        <f t="shared" si="8"/>
        <v>2735.4293880207915</v>
      </c>
      <c r="M172" s="5">
        <f t="shared" si="9"/>
        <v>5646.8445854004012</v>
      </c>
      <c r="N172" s="5">
        <f t="shared" si="10"/>
        <v>7671.0560525900655</v>
      </c>
    </row>
    <row r="173" spans="1:14">
      <c r="A173" s="2">
        <f>'Spółki dnia'!A172</f>
        <v>41159</v>
      </c>
      <c r="B173" s="3">
        <f>'Spółki dnia'!B172</f>
        <v>171</v>
      </c>
      <c r="C173" s="15" t="str">
        <f>'Spółki dnia'!C172</f>
        <v>MERCOR</v>
      </c>
      <c r="D173" s="17" t="str">
        <f>'Spółki dnia'!D172</f>
        <v>młot</v>
      </c>
      <c r="E173" s="76">
        <f>'Spółki dnia'!P172</f>
        <v>1.7241379310344921E-2</v>
      </c>
      <c r="F173" s="77">
        <f>'Spółki dnia'!Q172</f>
        <v>5.0862068965517232E-2</v>
      </c>
      <c r="G173" s="78">
        <f>'Spółki dnia'!R172</f>
        <v>5.1724137931034454E-2</v>
      </c>
      <c r="L173" s="5">
        <f t="shared" si="8"/>
        <v>2772.0281593713416</v>
      </c>
      <c r="M173" s="5">
        <f t="shared" si="9"/>
        <v>5911.5267978986303</v>
      </c>
      <c r="N173" s="5">
        <f t="shared" si="10"/>
        <v>8037.2061665216715</v>
      </c>
    </row>
    <row r="174" spans="1:14">
      <c r="A174" s="2">
        <f>'Spółki dnia'!A173</f>
        <v>41162</v>
      </c>
      <c r="B174" s="3">
        <f>'Spółki dnia'!B173</f>
        <v>172</v>
      </c>
      <c r="C174" s="15" t="str">
        <f>'Spółki dnia'!C173</f>
        <v>Cognor</v>
      </c>
      <c r="D174" s="17" t="str">
        <f>'Spółki dnia'!D173</f>
        <v>młot</v>
      </c>
      <c r="E174" s="76">
        <f>'Spółki dnia'!P173</f>
        <v>-8.3682008368200899E-3</v>
      </c>
      <c r="F174" s="77">
        <f>'Spółki dnia'!Q173</f>
        <v>-2.9288702928870411E-2</v>
      </c>
      <c r="G174" s="78">
        <f>'Spółki dnia'!R173</f>
        <v>-6.2761506276150583E-2</v>
      </c>
      <c r="L174" s="5">
        <f t="shared" si="8"/>
        <v>2738.3956354594579</v>
      </c>
      <c r="M174" s="5">
        <f t="shared" si="9"/>
        <v>5716.6006950183191</v>
      </c>
      <c r="N174" s="5">
        <f t="shared" si="10"/>
        <v>7766.4929834810555</v>
      </c>
    </row>
    <row r="175" spans="1:14">
      <c r="A175" s="2">
        <f>'Spółki dnia'!A174</f>
        <v>41163</v>
      </c>
      <c r="B175" s="3">
        <f>'Spółki dnia'!B174</f>
        <v>173</v>
      </c>
      <c r="C175" s="15" t="str">
        <f>'Spółki dnia'!C174</f>
        <v>Rovese</v>
      </c>
      <c r="D175" s="17" t="str">
        <f>'Spółki dnia'!D174</f>
        <v xml:space="preserve">przecięcie SMA15 i SMA45 </v>
      </c>
      <c r="E175" s="76">
        <f>'Spółki dnia'!P174</f>
        <v>3.3613445378151294E-2</v>
      </c>
      <c r="F175" s="77">
        <f>'Spółki dnia'!Q174</f>
        <v>2.521008403361347E-2</v>
      </c>
      <c r="G175" s="78">
        <f>'Spółki dnia'!R174</f>
        <v>8.4033613445378234E-3</v>
      </c>
      <c r="L175" s="5">
        <f t="shared" si="8"/>
        <v>2819.6970837925514</v>
      </c>
      <c r="M175" s="5">
        <f t="shared" si="9"/>
        <v>5838.467112733636</v>
      </c>
      <c r="N175" s="5">
        <f t="shared" si="10"/>
        <v>7802.0252240505861</v>
      </c>
    </row>
    <row r="176" spans="1:14">
      <c r="A176" s="2">
        <f>'Spółki dnia'!A175</f>
        <v>41164</v>
      </c>
      <c r="B176" s="3">
        <f>'Spółki dnia'!B175</f>
        <v>174</v>
      </c>
      <c r="C176" s="15" t="str">
        <f>'Spółki dnia'!C175</f>
        <v>PC Guard</v>
      </c>
      <c r="D176" s="17" t="str">
        <f>'Spółki dnia'!D175</f>
        <v>wolumen</v>
      </c>
      <c r="E176" s="76">
        <f>'Spółki dnia'!P175</f>
        <v>-1.0989010989010999E-2</v>
      </c>
      <c r="F176" s="77">
        <f>'Spółki dnia'!Q175</f>
        <v>3.2967032967032871E-2</v>
      </c>
      <c r="G176" s="78">
        <f>'Spółki dnia'!R175</f>
        <v>0.12087912087912087</v>
      </c>
      <c r="L176" s="5">
        <f t="shared" si="8"/>
        <v>2778.1243654753307</v>
      </c>
      <c r="M176" s="5">
        <f t="shared" si="9"/>
        <v>6008.0482348321239</v>
      </c>
      <c r="N176" s="5">
        <f t="shared" si="10"/>
        <v>8711.9272608576466</v>
      </c>
    </row>
    <row r="177" spans="1:14">
      <c r="A177" s="2">
        <f>'Spółki dnia'!A176</f>
        <v>41165</v>
      </c>
      <c r="B177" s="3">
        <f>'Spółki dnia'!B176</f>
        <v>175</v>
      </c>
      <c r="C177" s="15" t="str">
        <f>'Spółki dnia'!C176</f>
        <v>GTC</v>
      </c>
      <c r="D177" s="17" t="str">
        <f>'Spółki dnia'!D176</f>
        <v>objęcie hossy</v>
      </c>
      <c r="E177" s="76">
        <f>'Spółki dnia'!P176</f>
        <v>0</v>
      </c>
      <c r="F177" s="77">
        <f>'Spółki dnia'!Q176</f>
        <v>7.7464788732394471E-2</v>
      </c>
      <c r="G177" s="78">
        <f>'Spółki dnia'!R176</f>
        <v>5.6338028169014134E-2</v>
      </c>
      <c r="L177" s="5">
        <f t="shared" si="8"/>
        <v>2767.5775219154839</v>
      </c>
      <c r="M177" s="5">
        <f t="shared" si="9"/>
        <v>6448.884641625812</v>
      </c>
      <c r="N177" s="5">
        <f t="shared" si="10"/>
        <v>9167.8028739335932</v>
      </c>
    </row>
    <row r="178" spans="1:14">
      <c r="A178" s="2">
        <f>'Spółki dnia'!A177</f>
        <v>41169</v>
      </c>
      <c r="B178" s="3">
        <f>'Spółki dnia'!B177</f>
        <v>176</v>
      </c>
      <c r="C178" s="15" t="str">
        <f>'Spółki dnia'!C177</f>
        <v>Mostostal PLC</v>
      </c>
      <c r="D178" s="17" t="str">
        <f>'Spółki dnia'!D177</f>
        <v xml:space="preserve">przecięcie SMA15 i SMA45 </v>
      </c>
      <c r="E178" s="76">
        <f>'Spółki dnia'!P177</f>
        <v>0</v>
      </c>
      <c r="F178" s="77">
        <f>'Spółki dnia'!Q177</f>
        <v>-3.0635838150289082E-2</v>
      </c>
      <c r="G178" s="78">
        <f>'Spółki dnia'!R177</f>
        <v>-4.6242774566474028E-2</v>
      </c>
      <c r="L178" s="5">
        <f t="shared" si="8"/>
        <v>2757.0707182870592</v>
      </c>
      <c r="M178" s="5">
        <f t="shared" si="9"/>
        <v>6231.6700956473551</v>
      </c>
      <c r="N178" s="5">
        <f t="shared" si="10"/>
        <v>8859.0083692175904</v>
      </c>
    </row>
    <row r="179" spans="1:14">
      <c r="A179" s="2">
        <f>'Spółki dnia'!A178</f>
        <v>41170</v>
      </c>
      <c r="B179" s="3">
        <f>'Spółki dnia'!B178</f>
        <v>177</v>
      </c>
      <c r="C179" s="15" t="str">
        <f>'Spółki dnia'!C178</f>
        <v>GPW</v>
      </c>
      <c r="D179" s="17" t="str">
        <f>'Spółki dnia'!D178</f>
        <v xml:space="preserve">przecięcie SMA15 i SMA45 </v>
      </c>
      <c r="E179" s="76">
        <f>'Spółki dnia'!P178</f>
        <v>1.6146393972013531E-3</v>
      </c>
      <c r="F179" s="77">
        <f>'Spółki dnia'!Q178</f>
        <v>-3.7674919268028384E-3</v>
      </c>
      <c r="G179" s="78">
        <f>'Spółki dnia'!R178</f>
        <v>-1.5069967707211928E-2</v>
      </c>
      <c r="L179" s="5">
        <f t="shared" si="8"/>
        <v>2751.0385772910149</v>
      </c>
      <c r="M179" s="5">
        <f t="shared" si="9"/>
        <v>6184.6236095961012</v>
      </c>
      <c r="N179" s="5">
        <f t="shared" si="10"/>
        <v>8692.3779853259657</v>
      </c>
    </row>
    <row r="180" spans="1:14">
      <c r="A180" s="2">
        <f>'Spółki dnia'!A179</f>
        <v>41171</v>
      </c>
      <c r="B180" s="3">
        <f>'Spółki dnia'!B179</f>
        <v>178</v>
      </c>
      <c r="C180" s="15" t="str">
        <f>'Spółki dnia'!C179</f>
        <v>ENEA</v>
      </c>
      <c r="D180" s="17" t="str">
        <f>'Spółki dnia'!D179</f>
        <v>przecięcie kursu i SMA200</v>
      </c>
      <c r="E180" s="76">
        <f>'Spółki dnia'!P179</f>
        <v>-5.9523809523810371E-3</v>
      </c>
      <c r="F180" s="77">
        <f>'Spółki dnia'!Q179</f>
        <v>-2.3809523809523937E-2</v>
      </c>
      <c r="G180" s="78">
        <f>'Spółki dnia'!R179</f>
        <v>-6.5476190476190131E-3</v>
      </c>
      <c r="L180" s="5">
        <f t="shared" ref="L180:L207" si="11">IF(E180&gt;-$J$6,L179*(1+E180)*(1-$J$7)^2,L179*(1+(-$J$6))*(1-$J$7)^2)</f>
        <v>2724.2814990778434</v>
      </c>
      <c r="M180" s="5">
        <f t="shared" ref="M180:M207" si="12">IF(F180&gt;-$J$6,M179*(1+F180)*(1-$J$7)^2,M179*(1+(-$J$6))*(1-$J$7)^2)</f>
        <v>6014.4504528858452</v>
      </c>
      <c r="N180" s="5">
        <f t="shared" ref="N180:N207" si="13">IF(G180&gt;-$J$6,N179*(1+G180)*(1-$J$7)^2,N179*(1+(-$J$6))*(1-$J$7)^2)</f>
        <v>8602.6800179822494</v>
      </c>
    </row>
    <row r="181" spans="1:14">
      <c r="A181" s="2">
        <f>'Spółki dnia'!A180</f>
        <v>41172</v>
      </c>
      <c r="B181" s="3">
        <f>'Spółki dnia'!B180</f>
        <v>179</v>
      </c>
      <c r="C181" s="15" t="str">
        <f>'Spółki dnia'!C180</f>
        <v>Synthos</v>
      </c>
      <c r="D181" s="17" t="str">
        <f>'Spółki dnia'!D180</f>
        <v xml:space="preserve">kurs najwyższy od 6 m-cy </v>
      </c>
      <c r="E181" s="76">
        <f>'Spółki dnia'!P180</f>
        <v>-5.2356020942408805E-3</v>
      </c>
      <c r="F181" s="77">
        <f>'Spółki dnia'!Q180</f>
        <v>-5.2356020942408805E-3</v>
      </c>
      <c r="G181" s="78">
        <f>'Spółki dnia'!R180</f>
        <v>-1.2216404886562003E-2</v>
      </c>
      <c r="L181" s="5">
        <f t="shared" si="11"/>
        <v>2699.7299589902418</v>
      </c>
      <c r="M181" s="5">
        <f t="shared" si="12"/>
        <v>5960.2475294915848</v>
      </c>
      <c r="N181" s="5">
        <f t="shared" si="13"/>
        <v>8465.3260445152719</v>
      </c>
    </row>
    <row r="182" spans="1:14">
      <c r="A182" s="2">
        <f>'Spółki dnia'!A181</f>
        <v>41173</v>
      </c>
      <c r="B182" s="3">
        <f>'Spółki dnia'!B181</f>
        <v>180</v>
      </c>
      <c r="C182" s="15" t="str">
        <f>'Spółki dnia'!C181</f>
        <v>Zastal</v>
      </c>
      <c r="D182" s="17" t="str">
        <f>'Spółki dnia'!D181</f>
        <v>wolumen</v>
      </c>
      <c r="E182" s="76">
        <f>'Spółki dnia'!P181</f>
        <v>1.1235955056179785E-2</v>
      </c>
      <c r="F182" s="77">
        <f>'Spółki dnia'!Q181</f>
        <v>0.12359550561797751</v>
      </c>
      <c r="G182" s="78">
        <f>'Spółki dnia'!R181</f>
        <v>0.202247191011236</v>
      </c>
      <c r="L182" s="5">
        <f t="shared" si="11"/>
        <v>2719.6996157911326</v>
      </c>
      <c r="M182" s="5">
        <f t="shared" si="12"/>
        <v>6671.4832644641556</v>
      </c>
      <c r="N182" s="5">
        <f t="shared" si="13"/>
        <v>10138.777023538489</v>
      </c>
    </row>
    <row r="183" spans="1:14">
      <c r="A183" s="2"/>
      <c r="B183" s="3">
        <f>'Spółki dnia'!B182</f>
        <v>181</v>
      </c>
      <c r="C183" s="15" t="str">
        <f>'Spółki dnia'!C182</f>
        <v>Rafako</v>
      </c>
      <c r="D183" s="17" t="str">
        <f>'Spółki dnia'!D182</f>
        <v>przecięcie kursu i SMA200</v>
      </c>
      <c r="E183" s="76">
        <f>'Spółki dnia'!P182</f>
        <v>-3.3783783783785061E-3</v>
      </c>
      <c r="F183" s="77">
        <f>'Spółki dnia'!Q182</f>
        <v>-2.815315315315315E-2</v>
      </c>
      <c r="G183" s="78">
        <f>'Spółki dnia'!R182</f>
        <v>-1.4639639639639726E-2</v>
      </c>
      <c r="L183" s="5">
        <f t="shared" si="11"/>
        <v>2700.2212828823922</v>
      </c>
      <c r="M183" s="5">
        <f t="shared" si="12"/>
        <v>6459.0454724709334</v>
      </c>
      <c r="N183" s="5">
        <f t="shared" si="13"/>
        <v>9952.4217205572459</v>
      </c>
    </row>
    <row r="184" spans="1:14">
      <c r="A184" s="2"/>
      <c r="B184" s="3">
        <f>'Spółki dnia'!B183</f>
        <v>182</v>
      </c>
      <c r="C184" s="15" t="str">
        <f>'Spółki dnia'!C183</f>
        <v>TUP</v>
      </c>
      <c r="D184" s="17" t="str">
        <f>'Spółki dnia'!D183</f>
        <v xml:space="preserve">przecięcie SMA15 i SMA45 </v>
      </c>
      <c r="E184" s="76">
        <f>'Spółki dnia'!P183</f>
        <v>7.5000000000000067E-2</v>
      </c>
      <c r="F184" s="77">
        <f>'Spółki dnia'!Q183</f>
        <v>6.6666666666666735E-2</v>
      </c>
      <c r="G184" s="78">
        <f>'Spółki dnia'!R183</f>
        <v>7.5000000000000067E-2</v>
      </c>
      <c r="L184" s="5">
        <f t="shared" si="11"/>
        <v>2891.717954041741</v>
      </c>
      <c r="M184" s="5">
        <f t="shared" si="12"/>
        <v>6863.4927112850128</v>
      </c>
      <c r="N184" s="5">
        <f t="shared" si="13"/>
        <v>10658.236329731157</v>
      </c>
    </row>
    <row r="185" spans="1:14">
      <c r="B185" s="3">
        <f>'Spółki dnia'!B184</f>
        <v>183</v>
      </c>
      <c r="C185" s="15" t="str">
        <f>'Spółki dnia'!C184</f>
        <v>Kęty</v>
      </c>
      <c r="D185" s="17" t="str">
        <f>'Spółki dnia'!D184</f>
        <v>przecięcie kursu i SMA200</v>
      </c>
      <c r="E185" s="76">
        <f>'Spółki dnia'!P184</f>
        <v>-1.3043478260869565E-2</v>
      </c>
      <c r="F185" s="77">
        <f>'Spółki dnia'!Q184</f>
        <v>-5.2173913043477771E-3</v>
      </c>
      <c r="G185" s="78">
        <f>'Spółki dnia'!R184</f>
        <v>1.8260869565217341E-2</v>
      </c>
      <c r="L185" s="5">
        <f t="shared" si="11"/>
        <v>2843.1649971149159</v>
      </c>
      <c r="M185" s="5">
        <f t="shared" si="12"/>
        <v>6801.7626359324313</v>
      </c>
      <c r="N185" s="5">
        <f t="shared" si="13"/>
        <v>10811.663285012317</v>
      </c>
    </row>
    <row r="186" spans="1:14">
      <c r="B186" s="3">
        <f>'Spółki dnia'!B185</f>
        <v>184</v>
      </c>
      <c r="C186" s="15" t="str">
        <f>'Spółki dnia'!C185</f>
        <v>Alterco</v>
      </c>
      <c r="D186" s="17" t="str">
        <f>'Spółki dnia'!D185</f>
        <v xml:space="preserve">wolumen </v>
      </c>
      <c r="E186" s="76">
        <f>'Spółki dnia'!P185</f>
        <v>3.6144578313253045E-2</v>
      </c>
      <c r="F186" s="77">
        <f>'Spółki dnia'!Q185</f>
        <v>-1.2048192771084348E-2</v>
      </c>
      <c r="G186" s="78">
        <f>'Spółki dnia'!R185</f>
        <v>-9.6385542168674662E-2</v>
      </c>
      <c r="L186" s="5">
        <f t="shared" si="11"/>
        <v>2934.7460978292847</v>
      </c>
      <c r="M186" s="5">
        <f t="shared" si="12"/>
        <v>6694.3026550226296</v>
      </c>
      <c r="N186" s="5">
        <f t="shared" si="13"/>
        <v>10447.499454794717</v>
      </c>
    </row>
    <row r="187" spans="1:14">
      <c r="B187" s="3">
        <f>'Spółki dnia'!B186</f>
        <v>185</v>
      </c>
      <c r="C187" s="15" t="str">
        <f>'Spółki dnia'!C186</f>
        <v>CCINT</v>
      </c>
      <c r="D187" s="17" t="str">
        <f>'Spółki dnia'!D186</f>
        <v xml:space="preserve">wolumen </v>
      </c>
      <c r="E187" s="76">
        <f>'Spółki dnia'!P186</f>
        <v>-9.2500825900231638E-3</v>
      </c>
      <c r="F187" s="77">
        <f>'Spółki dnia'!Q186</f>
        <v>-1.7178724810042931E-2</v>
      </c>
      <c r="G187" s="78">
        <f>'Spółki dnia'!R186</f>
        <v>-8.9197224975222852E-3</v>
      </c>
      <c r="L187" s="5">
        <f t="shared" si="11"/>
        <v>2896.5610725522793</v>
      </c>
      <c r="M187" s="5">
        <f t="shared" si="12"/>
        <v>6554.3254715276626</v>
      </c>
      <c r="N187" s="5">
        <f t="shared" si="13"/>
        <v>10315.001657422725</v>
      </c>
    </row>
    <row r="188" spans="1:14">
      <c r="B188" s="3">
        <f>'Spółki dnia'!B187</f>
        <v>186</v>
      </c>
      <c r="C188" s="15" t="str">
        <f>'Spółki dnia'!C187</f>
        <v>Ciech</v>
      </c>
      <c r="D188" s="17" t="str">
        <f>'Spółki dnia'!D187</f>
        <v>przecięcie kursu i SMA200</v>
      </c>
      <c r="E188" s="76">
        <f>'Spółki dnia'!P187</f>
        <v>1.3281682346430462E-2</v>
      </c>
      <c r="F188" s="77">
        <f>'Spółki dnia'!Q187</f>
        <v>1.2174875484227939E-2</v>
      </c>
      <c r="G188" s="78">
        <f>'Spółki dnia'!R187</f>
        <v>0.34587714443829554</v>
      </c>
      <c r="L188" s="5">
        <f t="shared" si="11"/>
        <v>2923.8897494303365</v>
      </c>
      <c r="M188" s="5">
        <f t="shared" si="12"/>
        <v>6608.9378476541951</v>
      </c>
      <c r="N188" s="5">
        <f t="shared" si="13"/>
        <v>13830.020737298384</v>
      </c>
    </row>
    <row r="189" spans="1:14">
      <c r="B189" s="3">
        <f>'Spółki dnia'!B188</f>
        <v>187</v>
      </c>
      <c r="C189" s="15" t="str">
        <f>'Spółki dnia'!C188</f>
        <v>KGHM</v>
      </c>
      <c r="D189" s="17" t="str">
        <f>'Spółki dnia'!D188</f>
        <v xml:space="preserve">kurs najwyższy od 6 m-cy </v>
      </c>
      <c r="E189" s="76">
        <f>'Spółki dnia'!P188</f>
        <v>2.7009222661396534E-2</v>
      </c>
      <c r="F189" s="77">
        <f>'Spółki dnia'!Q188</f>
        <v>7.9051383399208735E-3</v>
      </c>
      <c r="G189" s="78">
        <f>'Spółki dnia'!R188</f>
        <v>2.9644268774703556E-2</v>
      </c>
      <c r="L189" s="5">
        <f t="shared" si="11"/>
        <v>2991.4617044338538</v>
      </c>
      <c r="M189" s="5">
        <f t="shared" si="12"/>
        <v>6635.893969309006</v>
      </c>
      <c r="N189" s="5">
        <f t="shared" si="13"/>
        <v>14185.940989561381</v>
      </c>
    </row>
    <row r="190" spans="1:14">
      <c r="B190" s="3">
        <f>'Spółki dnia'!B189</f>
        <v>188</v>
      </c>
      <c r="C190" s="15" t="str">
        <f>'Spółki dnia'!C189</f>
        <v>Handlowy</v>
      </c>
      <c r="D190" s="17" t="str">
        <f>'Spółki dnia'!D189</f>
        <v xml:space="preserve">kurs najwyższy od 6 m-cy </v>
      </c>
      <c r="E190" s="76">
        <f>'Spółki dnia'!P189</f>
        <v>-1.0964912280702688E-3</v>
      </c>
      <c r="F190" s="77">
        <f>'Spółki dnia'!Q189</f>
        <v>1.9736842105263126E-2</v>
      </c>
      <c r="G190" s="78">
        <f>'Spółki dnia'!R189</f>
        <v>-1.8640350877193013E-2</v>
      </c>
      <c r="L190" s="5">
        <f t="shared" si="11"/>
        <v>2976.8372901983039</v>
      </c>
      <c r="M190" s="5">
        <f t="shared" si="12"/>
        <v>6741.1759000621278</v>
      </c>
      <c r="N190" s="5">
        <f t="shared" si="13"/>
        <v>13868.658590370589</v>
      </c>
    </row>
    <row r="191" spans="1:14">
      <c r="B191" s="3">
        <f>'Spółki dnia'!B190</f>
        <v>189</v>
      </c>
      <c r="C191" s="15" t="str">
        <f>'Spółki dnia'!C190</f>
        <v>Groclin</v>
      </c>
      <c r="D191" s="17" t="str">
        <f>'Spółki dnia'!D190</f>
        <v xml:space="preserve">przecięcie SMA15 i SMA45 </v>
      </c>
      <c r="E191" s="76">
        <f>'Spółki dnia'!P190</f>
        <v>-4.127966976264102E-3</v>
      </c>
      <c r="F191" s="77">
        <f>'Spółki dnia'!Q190</f>
        <v>-7.4303405572755304E-2</v>
      </c>
      <c r="G191" s="78">
        <f>'Spółki dnia'!R190</f>
        <v>-7.8431372549019593E-2</v>
      </c>
      <c r="L191" s="5">
        <f t="shared" si="11"/>
        <v>2953.2944199767107</v>
      </c>
      <c r="M191" s="5">
        <f t="shared" si="12"/>
        <v>6514.1162542682841</v>
      </c>
      <c r="N191" s="5">
        <f t="shared" si="13"/>
        <v>13401.527520977152</v>
      </c>
    </row>
    <row r="192" spans="1:14">
      <c r="B192" s="3">
        <f>'Spółki dnia'!B191</f>
        <v>190</v>
      </c>
      <c r="C192" s="15" t="str">
        <f>'Spółki dnia'!C191</f>
        <v xml:space="preserve">BRE </v>
      </c>
      <c r="D192" s="17" t="str">
        <f>'Spółki dnia'!D191</f>
        <v xml:space="preserve">kurs najwyższy od 6 m-cy </v>
      </c>
      <c r="E192" s="76">
        <f>'Spółki dnia'!P191</f>
        <v>-2.4615384615384963E-3</v>
      </c>
      <c r="F192" s="77">
        <f>'Spółki dnia'!Q191</f>
        <v>-1.784615384615388E-2</v>
      </c>
      <c r="G192" s="78">
        <f>'Spółki dnia'!R191</f>
        <v>-2.7692307692307693E-2</v>
      </c>
      <c r="L192" s="5">
        <f t="shared" si="11"/>
        <v>2934.8405131888585</v>
      </c>
      <c r="M192" s="5">
        <f t="shared" si="12"/>
        <v>6373.5755452461181</v>
      </c>
      <c r="N192" s="5">
        <f t="shared" si="13"/>
        <v>12980.939785563463</v>
      </c>
    </row>
    <row r="193" spans="2:14">
      <c r="B193" s="3">
        <f>'Spółki dnia'!B192</f>
        <v>191</v>
      </c>
      <c r="C193" s="15" t="str">
        <f>'Spółki dnia'!C192</f>
        <v>TRAVEL PL</v>
      </c>
      <c r="D193" s="17" t="str">
        <f>'Spółki dnia'!D192</f>
        <v xml:space="preserve">wolumen </v>
      </c>
      <c r="E193" s="76">
        <f>'Spółki dnia'!P192</f>
        <v>0</v>
      </c>
      <c r="F193" s="77">
        <f>'Spółki dnia'!Q192</f>
        <v>-2.5245441795231378E-2</v>
      </c>
      <c r="G193" s="78">
        <f>'Spółki dnia'!R192</f>
        <v>-1.8232819074333786E-2</v>
      </c>
      <c r="L193" s="5">
        <f t="shared" si="11"/>
        <v>2923.6987140129936</v>
      </c>
      <c r="M193" s="5">
        <f t="shared" si="12"/>
        <v>6189.0860896401418</v>
      </c>
      <c r="N193" s="5">
        <f t="shared" si="13"/>
        <v>12695.878475315096</v>
      </c>
    </row>
    <row r="194" spans="2:14">
      <c r="B194" s="3">
        <f>'Spółki dnia'!B193</f>
        <v>192</v>
      </c>
      <c r="C194" s="15" t="str">
        <f>'Spółki dnia'!C193</f>
        <v>Izolacja</v>
      </c>
      <c r="D194" s="17" t="str">
        <f>'Spółki dnia'!D193</f>
        <v>objęcie hossy</v>
      </c>
      <c r="E194" s="76">
        <f>'Spółki dnia'!P193</f>
        <v>-3.703703703703707E-2</v>
      </c>
      <c r="F194" s="77">
        <f>'Spółki dnia'!Q193</f>
        <v>1.2345679012345552E-2</v>
      </c>
      <c r="G194" s="78">
        <f>'Spółki dnia'!R193</f>
        <v>3.7037037037036931E-2</v>
      </c>
      <c r="L194" s="5">
        <f t="shared" si="11"/>
        <v>2825.2212370485386</v>
      </c>
      <c r="M194" s="5">
        <f t="shared" si="12"/>
        <v>6241.7082989904193</v>
      </c>
      <c r="N194" s="5">
        <f t="shared" si="13"/>
        <v>13116.112560683163</v>
      </c>
    </row>
    <row r="195" spans="2:14">
      <c r="B195" s="3">
        <f>'Spółki dnia'!B194</f>
        <v>193</v>
      </c>
      <c r="C195" s="15" t="str">
        <f>'Spółki dnia'!C194</f>
        <v>Hydrotor</v>
      </c>
      <c r="D195" s="17" t="str">
        <f>'Spółki dnia'!D194</f>
        <v>przenikanie</v>
      </c>
      <c r="E195" s="76">
        <f>'Spółki dnia'!P194</f>
        <v>-9.2470277410832604E-3</v>
      </c>
      <c r="F195" s="77">
        <f>'Spółki dnia'!Q194</f>
        <v>-9.2470277410832604E-3</v>
      </c>
      <c r="G195" s="78">
        <f>'Spółki dnia'!R194</f>
        <v>-9.2470277410832604E-3</v>
      </c>
      <c r="L195" s="5">
        <f t="shared" si="11"/>
        <v>2788.4698765486328</v>
      </c>
      <c r="M195" s="5">
        <f t="shared" si="12"/>
        <v>6160.5142074186406</v>
      </c>
      <c r="N195" s="5">
        <f t="shared" si="13"/>
        <v>12945.494070791523</v>
      </c>
    </row>
    <row r="196" spans="2:14">
      <c r="B196" s="3">
        <f>'Spółki dnia'!B195</f>
        <v>194</v>
      </c>
      <c r="C196" s="15" t="str">
        <f>'Spółki dnia'!C195</f>
        <v>Zetkama</v>
      </c>
      <c r="D196" s="17" t="str">
        <f>'Spółki dnia'!D195</f>
        <v>młot</v>
      </c>
      <c r="E196" s="76">
        <f>'Spółki dnia'!P195</f>
        <v>4.0173410404624292E-2</v>
      </c>
      <c r="F196" s="77">
        <f>'Spółki dnia'!Q195</f>
        <v>7.1387283236994184E-2</v>
      </c>
      <c r="G196" s="78">
        <f>'Spółki dnia'!R195</f>
        <v>7.745664739884392E-2</v>
      </c>
      <c r="L196" s="5">
        <f t="shared" si="11"/>
        <v>2889.4808216361316</v>
      </c>
      <c r="M196" s="5">
        <f t="shared" si="12"/>
        <v>6575.2392800957041</v>
      </c>
      <c r="N196" s="5">
        <f t="shared" si="13"/>
        <v>13895.255800636178</v>
      </c>
    </row>
    <row r="197" spans="2:14">
      <c r="B197" s="3">
        <f>'Spółki dnia'!B196</f>
        <v>195</v>
      </c>
      <c r="C197" s="15" t="str">
        <f>'Spółki dnia'!C196</f>
        <v>Kernel</v>
      </c>
      <c r="D197" s="17" t="str">
        <f>'Spółki dnia'!D196</f>
        <v>objęcie hossy</v>
      </c>
      <c r="E197" s="76">
        <f>'Spółki dnia'!P196</f>
        <v>6.3241106719367363E-3</v>
      </c>
      <c r="F197" s="77">
        <f>'Spółki dnia'!Q196</f>
        <v>2.3715415019762622E-3</v>
      </c>
      <c r="G197" s="78">
        <f>'Spółki dnia'!R196</f>
        <v>3.0830039525691744E-2</v>
      </c>
      <c r="L197" s="5">
        <f t="shared" si="11"/>
        <v>2896.7152491004053</v>
      </c>
      <c r="M197" s="5">
        <f t="shared" si="12"/>
        <v>6565.8113614548929</v>
      </c>
      <c r="N197" s="5">
        <f t="shared" si="13"/>
        <v>14269.26893562785</v>
      </c>
    </row>
    <row r="198" spans="2:14">
      <c r="B198" s="3">
        <f>'Spółki dnia'!B197</f>
        <v>196</v>
      </c>
      <c r="C198" s="15" t="str">
        <f>'Spółki dnia'!C197</f>
        <v>UniCredit</v>
      </c>
      <c r="D198" s="17" t="str">
        <f>'Spółki dnia'!D197</f>
        <v>przecięcie kursu i SMA200</v>
      </c>
      <c r="E198" s="76">
        <f>'Spółki dnia'!P197</f>
        <v>-2.0477815699658751E-2</v>
      </c>
      <c r="F198" s="77">
        <f>'Spółki dnia'!Q197</f>
        <v>4.7781569965870255E-2</v>
      </c>
      <c r="G198" s="78">
        <f>'Spółki dnia'!R197</f>
        <v>1.0238907849829375E-2</v>
      </c>
      <c r="L198" s="5">
        <f t="shared" si="11"/>
        <v>2826.624983074797</v>
      </c>
      <c r="M198" s="5">
        <f t="shared" si="12"/>
        <v>6853.4187342120704</v>
      </c>
      <c r="N198" s="5">
        <f t="shared" si="13"/>
        <v>14360.64429630397</v>
      </c>
    </row>
    <row r="199" spans="2:14">
      <c r="B199" s="3">
        <f>'Spółki dnia'!B198</f>
        <v>197</v>
      </c>
      <c r="C199" s="15" t="str">
        <f>'Spółki dnia'!C198</f>
        <v>Kopex</v>
      </c>
      <c r="D199" s="17" t="str">
        <f>'Spółki dnia'!D198</f>
        <v>objęcie hossy</v>
      </c>
      <c r="E199" s="76">
        <f>'Spółki dnia'!P198</f>
        <v>5.509641873278316E-3</v>
      </c>
      <c r="F199" s="77">
        <f>'Spółki dnia'!Q198</f>
        <v>5.1239669421487589E-2</v>
      </c>
      <c r="G199" s="78">
        <f>'Spółki dnia'!R198</f>
        <v>8.2644628099173556E-2</v>
      </c>
      <c r="L199" s="5">
        <f t="shared" si="11"/>
        <v>2831.4085798159372</v>
      </c>
      <c r="M199" s="5">
        <f t="shared" si="12"/>
        <v>7177.2342276649752</v>
      </c>
      <c r="N199" s="5">
        <f t="shared" si="13"/>
        <v>15488.450127086066</v>
      </c>
    </row>
    <row r="200" spans="2:14">
      <c r="B200" s="3">
        <f>'Spółki dnia'!B199</f>
        <v>198</v>
      </c>
      <c r="C200" s="15" t="str">
        <f>'Spółki dnia'!C199</f>
        <v>Neuca</v>
      </c>
      <c r="D200" s="17" t="str">
        <f>'Spółki dnia'!D199</f>
        <v xml:space="preserve">kurs najwyższy od 6 m-cy </v>
      </c>
      <c r="E200" s="76">
        <f>'Spółki dnia'!P199</f>
        <v>1.7838405036726158E-2</v>
      </c>
      <c r="F200" s="77">
        <f>'Spółki dnia'!Q199</f>
        <v>1.7838405036726158E-2</v>
      </c>
      <c r="G200" s="78">
        <f>'Spółki dnia'!R199</f>
        <v>1.7838405036726158E-2</v>
      </c>
      <c r="L200" s="5">
        <f t="shared" si="11"/>
        <v>2870.9755143123625</v>
      </c>
      <c r="M200" s="5">
        <f t="shared" si="12"/>
        <v>7277.5310052391906</v>
      </c>
      <c r="N200" s="5">
        <f t="shared" si="13"/>
        <v>15704.890274932694</v>
      </c>
    </row>
    <row r="201" spans="2:14">
      <c r="B201" s="3">
        <f>'Spółki dnia'!B200</f>
        <v>199</v>
      </c>
      <c r="C201" s="15" t="str">
        <f>'Spółki dnia'!C200</f>
        <v>Orzeł Biały</v>
      </c>
      <c r="D201" s="17" t="str">
        <f>'Spółki dnia'!D200</f>
        <v>objęcie hossy</v>
      </c>
      <c r="E201" s="76">
        <f>'Spółki dnia'!P200</f>
        <v>-8.8987764182424985E-3</v>
      </c>
      <c r="F201" s="77">
        <f>'Spółki dnia'!Q200</f>
        <v>5.1167964404894226E-2</v>
      </c>
      <c r="G201" s="78">
        <f>'Spółki dnia'!R200</f>
        <v>2.3359288097886437E-2</v>
      </c>
      <c r="L201" s="5">
        <f t="shared" si="11"/>
        <v>2834.6249931895527</v>
      </c>
      <c r="M201" s="5">
        <f t="shared" si="12"/>
        <v>7620.8654205165376</v>
      </c>
      <c r="N201" s="5">
        <f t="shared" si="13"/>
        <v>16010.730718151826</v>
      </c>
    </row>
    <row r="202" spans="2:14">
      <c r="B202" s="3">
        <f>'Spółki dnia'!B201</f>
        <v>200</v>
      </c>
      <c r="C202" s="15" t="str">
        <f>'Spółki dnia'!C201</f>
        <v>GreenEco</v>
      </c>
      <c r="D202" s="17" t="str">
        <f>'Spółki dnia'!D201</f>
        <v>młot</v>
      </c>
      <c r="E202" s="76">
        <f>'Spółki dnia'!P201</f>
        <v>6.6666666666666735E-2</v>
      </c>
      <c r="F202" s="77">
        <f>'Spółki dnia'!Q201</f>
        <v>6.6666666666666735E-2</v>
      </c>
      <c r="G202" s="78">
        <f>'Spółki dnia'!R201</f>
        <v>6.6666666666666735E-2</v>
      </c>
      <c r="L202" s="5">
        <f t="shared" si="11"/>
        <v>3012.1212279591018</v>
      </c>
      <c r="M202" s="5">
        <f t="shared" si="12"/>
        <v>8098.0625527922593</v>
      </c>
      <c r="N202" s="5">
        <f t="shared" si="13"/>
        <v>17013.277589504793</v>
      </c>
    </row>
    <row r="203" spans="2:14">
      <c r="B203" s="3">
        <f>'Spółki dnia'!B202</f>
        <v>201</v>
      </c>
      <c r="C203" s="15" t="str">
        <f>'Spółki dnia'!C202</f>
        <v>Radpol</v>
      </c>
      <c r="D203" s="17" t="str">
        <f>'Spółki dnia'!D202</f>
        <v>wolumen</v>
      </c>
      <c r="E203" s="76">
        <f>'Spółki dnia'!P202</f>
        <v>5.6166056166056272E-2</v>
      </c>
      <c r="F203" s="77">
        <f>'Spółki dnia'!Q202</f>
        <v>2.3199023199023356E-2</v>
      </c>
      <c r="G203" s="78">
        <f>'Spółki dnia'!R202</f>
        <v>7.3260073260073876E-3</v>
      </c>
      <c r="L203" s="5">
        <f t="shared" si="11"/>
        <v>3169.2227417688332</v>
      </c>
      <c r="M203" s="5">
        <f t="shared" si="12"/>
        <v>8254.4730731913005</v>
      </c>
      <c r="N203" s="5">
        <f t="shared" si="13"/>
        <v>17072.854769099311</v>
      </c>
    </row>
    <row r="204" spans="2:14">
      <c r="B204" s="3">
        <f>'Spółki dnia'!B203</f>
        <v>202</v>
      </c>
      <c r="C204" s="15" t="str">
        <f>'Spółki dnia'!C203</f>
        <v>Bogdanka</v>
      </c>
      <c r="D204" s="17" t="str">
        <f>'Spółki dnia'!D203</f>
        <v xml:space="preserve">przecięcie SMA15 i SMA45 </v>
      </c>
      <c r="E204" s="76">
        <f>'Spółki dnia'!P203</f>
        <v>-6.4360418342718998E-3</v>
      </c>
      <c r="F204" s="77">
        <f>'Spółki dnia'!Q203</f>
        <v>-2.654867256637166E-2</v>
      </c>
      <c r="G204" s="78">
        <f>'Spółki dnia'!R203</f>
        <v>-2.5744167337087714E-2</v>
      </c>
      <c r="L204" s="5">
        <f t="shared" si="11"/>
        <v>3136.8713220125492</v>
      </c>
      <c r="M204" s="5">
        <f t="shared" si="12"/>
        <v>8004.8225323690849</v>
      </c>
      <c r="N204" s="5">
        <f t="shared" si="13"/>
        <v>16570.181737628918</v>
      </c>
    </row>
    <row r="205" spans="2:14">
      <c r="B205" s="3">
        <f>'Spółki dnia'!B204</f>
        <v>203</v>
      </c>
      <c r="C205" s="15" t="str">
        <f>'Spółki dnia'!C204</f>
        <v>Barlinek</v>
      </c>
      <c r="D205" s="17" t="str">
        <f>'Spółki dnia'!D204</f>
        <v>młot</v>
      </c>
      <c r="E205" s="76">
        <f>'Spółki dnia'!P204</f>
        <v>1.0989010989010999E-2</v>
      </c>
      <c r="F205" s="77">
        <f>'Spółki dnia'!Q204</f>
        <v>2.1978021978021997E-2</v>
      </c>
      <c r="G205" s="78">
        <f>'Spółki dnia'!R204</f>
        <v>6.5934065934065866E-2</v>
      </c>
      <c r="L205" s="5">
        <f t="shared" si="11"/>
        <v>3159.3027827327733</v>
      </c>
      <c r="M205" s="5">
        <f t="shared" si="12"/>
        <v>8149.695370180817</v>
      </c>
      <c r="N205" s="5">
        <f t="shared" si="13"/>
        <v>17595.66661474785</v>
      </c>
    </row>
    <row r="206" spans="2:14">
      <c r="B206" s="3">
        <f>'Spółki dnia'!B205</f>
        <v>204</v>
      </c>
      <c r="C206" s="15" t="str">
        <f>'Spółki dnia'!C205</f>
        <v>Wasko</v>
      </c>
      <c r="D206" s="17" t="str">
        <f>'Spółki dnia'!D205</f>
        <v>objęcie hossy</v>
      </c>
      <c r="E206" s="76">
        <f>'Spółki dnia'!P205</f>
        <v>-4.807692307692419E-3</v>
      </c>
      <c r="F206" s="77">
        <f>'Spółki dnia'!Q205</f>
        <v>-2.4038461538461665E-2</v>
      </c>
      <c r="G206" s="78">
        <f>'Spółki dnia'!R205</f>
        <v>-4.807692307692419E-3</v>
      </c>
      <c r="L206" s="5">
        <f t="shared" si="11"/>
        <v>3132.1775447546966</v>
      </c>
      <c r="M206" s="5">
        <f t="shared" si="12"/>
        <v>7923.5935455740682</v>
      </c>
      <c r="N206" s="5">
        <f t="shared" si="13"/>
        <v>17444.593204843441</v>
      </c>
    </row>
    <row r="207" spans="2:14">
      <c r="B207" s="3">
        <f>'Spółki dnia'!B206</f>
        <v>205</v>
      </c>
      <c r="C207" s="15" t="str">
        <f>'Spółki dnia'!C206</f>
        <v>Kety</v>
      </c>
      <c r="D207" s="17" t="str">
        <f>'Spółki dnia'!D206</f>
        <v xml:space="preserve">kurs najwyższy od 6 m-cy </v>
      </c>
      <c r="E207" s="76">
        <f>'Spółki dnia'!P206</f>
        <v>1.80392156862746E-2</v>
      </c>
      <c r="F207" s="77">
        <f>'Spółki dnia'!Q206</f>
        <v>3.9215686274509803E-3</v>
      </c>
      <c r="G207" s="78">
        <f>'Spółki dnia'!R206</f>
        <v>1.4117647058823618E-2</v>
      </c>
      <c r="L207" s="5">
        <f t="shared" si="11"/>
        <v>3176.5740998154856</v>
      </c>
      <c r="M207" s="5">
        <f t="shared" si="12"/>
        <v>7924.4674452315221</v>
      </c>
      <c r="N207" s="5">
        <f t="shared" si="13"/>
        <v>17623.708373537986</v>
      </c>
    </row>
    <row r="208" spans="2:14">
      <c r="B208" s="3">
        <f>'Spółki dnia'!B207</f>
        <v>206</v>
      </c>
      <c r="C208" s="15" t="str">
        <f>'Spółki dnia'!C207</f>
        <v>TVN</v>
      </c>
      <c r="D208" s="17" t="str">
        <f>'Spółki dnia'!D207</f>
        <v>młot</v>
      </c>
      <c r="E208" s="76">
        <f>'Spółki dnia'!P207</f>
        <v>-3.3236994219653114E-2</v>
      </c>
      <c r="F208" s="77">
        <f>'Spółki dnia'!Q207</f>
        <v>1.1560693641618507E-2</v>
      </c>
      <c r="G208" s="78">
        <f>'Spółki dnia'!R207</f>
        <v>4.3352601156069724E-3</v>
      </c>
      <c r="L208" s="5">
        <f t="shared" ref="L208:L214" si="14">IF(E208&gt;-$J$6,L207*(1+E208)*(1-$J$7)^2,L207*(1+(-$J$6))*(1-$J$7)^2)</f>
        <v>3069.5791480986263</v>
      </c>
      <c r="M208" s="5">
        <f t="shared" ref="M208:M214" si="15">IF(F208&gt;-$J$6,M207*(1+F208)*(1-$J$7)^2,M207*(1+(-$J$6))*(1-$J$7)^2)</f>
        <v>7985.6476205014224</v>
      </c>
      <c r="N208" s="5">
        <f t="shared" ref="N208:N214" si="16">IF(G208&gt;-$J$6,N207*(1+G208)*(1-$J$7)^2,N207*(1+(-$J$6))*(1-$J$7)^2)</f>
        <v>17632.915206354784</v>
      </c>
    </row>
    <row r="209" spans="2:14">
      <c r="B209" s="3">
        <f>'Spółki dnia'!B208</f>
        <v>207</v>
      </c>
      <c r="C209" s="15" t="str">
        <f>'Spółki dnia'!C208</f>
        <v>Wielton</v>
      </c>
      <c r="D209" s="17" t="str">
        <f>'Spółki dnia'!D208</f>
        <v xml:space="preserve">kurs najwyższy od 6 m-cy </v>
      </c>
      <c r="E209" s="76">
        <f>'Spółki dnia'!P208</f>
        <v>-3.1249999999999889E-2</v>
      </c>
      <c r="F209" s="77">
        <f>'Spółki dnia'!Q208</f>
        <v>-3.3333333333333368E-2</v>
      </c>
      <c r="G209" s="78">
        <f>'Spółki dnia'!R208</f>
        <v>-4.1666666666666706E-2</v>
      </c>
      <c r="L209" s="5">
        <f t="shared" si="14"/>
        <v>2966.1880536610793</v>
      </c>
      <c r="M209" s="5">
        <f t="shared" si="15"/>
        <v>7716.6710580994841</v>
      </c>
      <c r="N209" s="5">
        <f t="shared" si="16"/>
        <v>17038.994569892697</v>
      </c>
    </row>
    <row r="210" spans="2:14">
      <c r="B210" s="3">
        <f>'Spółki dnia'!B209</f>
        <v>208</v>
      </c>
      <c r="C210" s="15" t="str">
        <f>'Spółki dnia'!C209</f>
        <v>MCI</v>
      </c>
      <c r="D210" s="17" t="str">
        <f>'Spółki dnia'!D209</f>
        <v>przecięcie kursu i SMA200</v>
      </c>
      <c r="E210" s="76">
        <f>'Spółki dnia'!P209</f>
        <v>-2.1052631578946921E-3</v>
      </c>
      <c r="F210" s="77">
        <f>'Spółki dnia'!Q209</f>
        <v>3.3684210526315816E-2</v>
      </c>
      <c r="G210" s="78">
        <f>'Spółki dnia'!R209</f>
        <v>-8.4210526315789541E-3</v>
      </c>
      <c r="L210" s="5">
        <f t="shared" si="14"/>
        <v>2948.7063475286809</v>
      </c>
      <c r="M210" s="5">
        <f t="shared" si="15"/>
        <v>7946.3187421963403</v>
      </c>
      <c r="N210" s="5">
        <f t="shared" si="16"/>
        <v>16831.366361076049</v>
      </c>
    </row>
    <row r="211" spans="2:14">
      <c r="B211" s="3">
        <f>'Spółki dnia'!B210</f>
        <v>209</v>
      </c>
      <c r="C211" s="15" t="str">
        <f>'Spółki dnia'!C210</f>
        <v>Kernel</v>
      </c>
      <c r="D211" s="17" t="str">
        <f>'Spółki dnia'!D210</f>
        <v xml:space="preserve">przecięcie SMA15 i SMA45 </v>
      </c>
      <c r="E211" s="76">
        <f>'Spółki dnia'!P210</f>
        <v>-3.7425149700598806E-2</v>
      </c>
      <c r="F211" s="77">
        <f>'Spółki dnia'!Q210</f>
        <v>-5.6886227544910142E-2</v>
      </c>
      <c r="G211" s="78">
        <f>'Spółki dnia'!R210</f>
        <v>-3.6676646706586873E-2</v>
      </c>
      <c r="L211" s="5">
        <f t="shared" si="14"/>
        <v>2849.3865509908469</v>
      </c>
      <c r="M211" s="5">
        <f t="shared" si="15"/>
        <v>7678.6668746710538</v>
      </c>
      <c r="N211" s="5">
        <f t="shared" si="16"/>
        <v>16264.443892232428</v>
      </c>
    </row>
    <row r="212" spans="2:14">
      <c r="B212" s="3">
        <f>'Spółki dnia'!B211</f>
        <v>210</v>
      </c>
      <c r="C212" s="15" t="str">
        <f>'Spółki dnia'!C211</f>
        <v>Mirbud</v>
      </c>
      <c r="D212" s="17" t="str">
        <f>'Spółki dnia'!D211</f>
        <v>przecięcie kursu i SMA200</v>
      </c>
      <c r="E212" s="76">
        <f>'Spółki dnia'!P211</f>
        <v>2.0833333333333353E-2</v>
      </c>
      <c r="F212" s="77">
        <f>'Spółki dnia'!Q211</f>
        <v>-7.6388888888888812E-2</v>
      </c>
      <c r="G212" s="78">
        <f>'Spółki dnia'!R211</f>
        <v>-9.7222222222222154E-2</v>
      </c>
      <c r="L212" s="5">
        <f t="shared" si="14"/>
        <v>2897.7060260571666</v>
      </c>
      <c r="M212" s="5">
        <f t="shared" si="15"/>
        <v>7420.0301907186795</v>
      </c>
      <c r="N212" s="5">
        <f t="shared" si="16"/>
        <v>15716.616788481862</v>
      </c>
    </row>
    <row r="213" spans="2:14">
      <c r="B213" s="3">
        <f>'Spółki dnia'!B212</f>
        <v>211</v>
      </c>
      <c r="C213" s="15" t="str">
        <f>'Spółki dnia'!C212</f>
        <v>EkoExport</v>
      </c>
      <c r="D213" s="17" t="str">
        <f>'Spółki dnia'!D212</f>
        <v>objęcie hossy</v>
      </c>
      <c r="E213" s="76">
        <f>'Spółki dnia'!P212</f>
        <v>7.423904974016174E-4</v>
      </c>
      <c r="F213" s="77">
        <f>'Spółki dnia'!Q212</f>
        <v>-5.3452115812917637E-2</v>
      </c>
      <c r="G213" s="78">
        <f>'Spółki dnia'!R212</f>
        <v>-0.13882702301410549</v>
      </c>
      <c r="L213" s="5">
        <f t="shared" si="14"/>
        <v>2888.8482663890613</v>
      </c>
      <c r="M213" s="5">
        <f t="shared" si="15"/>
        <v>7170.1050364338489</v>
      </c>
      <c r="N213" s="5">
        <f t="shared" si="16"/>
        <v>15187.241870222069</v>
      </c>
    </row>
    <row r="214" spans="2:14">
      <c r="B214" s="3">
        <f>'Spółki dnia'!B213</f>
        <v>212</v>
      </c>
      <c r="C214" s="15" t="str">
        <f>'Spółki dnia'!C213</f>
        <v>Mieszko</v>
      </c>
      <c r="D214" s="17" t="str">
        <f>'Spółki dnia'!D213</f>
        <v>przecięcie kursu i SMA200</v>
      </c>
      <c r="E214" s="76">
        <f>'Spółki dnia'!P213</f>
        <v>0</v>
      </c>
      <c r="F214" s="77">
        <f>'Spółki dnia'!Q213</f>
        <v>2.5974025974025419E-3</v>
      </c>
      <c r="G214" s="78">
        <f>'Spółki dnia'!R213</f>
        <v>7.792207792207741E-3</v>
      </c>
      <c r="L214" s="5">
        <f t="shared" si="14"/>
        <v>2877.8810717190245</v>
      </c>
      <c r="M214" s="5">
        <f t="shared" si="15"/>
        <v>7161.4374681833469</v>
      </c>
      <c r="N214" s="5">
        <f t="shared" si="16"/>
        <v>15247.478048567922</v>
      </c>
    </row>
    <row r="215" spans="2:14">
      <c r="B215" s="3">
        <f>'Spółki dnia'!B214</f>
        <v>213</v>
      </c>
      <c r="C215" s="15" t="str">
        <f>'Spółki dnia'!C214</f>
        <v>Energopol</v>
      </c>
      <c r="D215" s="17" t="str">
        <f>'Spółki dnia'!D214</f>
        <v>objęcie hossy</v>
      </c>
      <c r="E215" s="76">
        <f>'Spółki dnia'!P214</f>
        <v>1.1406844106463974E-2</v>
      </c>
      <c r="F215" s="77">
        <f>'Spółki dnia'!Q214</f>
        <v>7.3510773130545118E-2</v>
      </c>
      <c r="G215" s="78">
        <f>'Spółki dnia'!R214</f>
        <v>0.14068441064638787</v>
      </c>
      <c r="L215" s="5">
        <f t="shared" ref="L215:L217" si="17">IF(E215&gt;-$J$6,L214*(1+E215)*(1-$J$7)^2,L214*(1+(-$J$6))*(1-$J$7)^2)</f>
        <v>2899.6584273918056</v>
      </c>
      <c r="M215" s="5">
        <f t="shared" ref="M215:M217" si="18">IF(F215&gt;-$J$6,M214*(1+F215)*(1-$J$7)^2,M214*(1+(-$J$6))*(1-$J$7)^2)</f>
        <v>7658.6940814052014</v>
      </c>
      <c r="N215" s="5">
        <f t="shared" ref="N215:N217" si="19">IF(G215&gt;-$J$6,N214*(1+G215)*(1-$J$7)^2,N214*(1+(-$J$6))*(1-$J$7)^2)</f>
        <v>17326.531568873521</v>
      </c>
    </row>
    <row r="216" spans="2:14">
      <c r="B216" s="3">
        <f>'Spółki dnia'!B215</f>
        <v>214</v>
      </c>
      <c r="C216" s="15" t="str">
        <f>'Spółki dnia'!C215</f>
        <v>PZU</v>
      </c>
      <c r="D216" s="17" t="str">
        <f>'Spółki dnia'!D215</f>
        <v>objęcie hossy</v>
      </c>
      <c r="E216" s="76">
        <f>'Spółki dnia'!P215</f>
        <v>2.071465561885063E-3</v>
      </c>
      <c r="F216" s="77">
        <f>'Spółki dnia'!Q215</f>
        <v>4.6607975142413556E-3</v>
      </c>
      <c r="G216" s="78">
        <f>'Spółki dnia'!R215</f>
        <v>4.6607975142413556E-3</v>
      </c>
      <c r="L216" s="5">
        <f t="shared" si="17"/>
        <v>2894.6339325300505</v>
      </c>
      <c r="M216" s="5">
        <f t="shared" si="18"/>
        <v>7665.1787996147605</v>
      </c>
      <c r="N216" s="5">
        <f t="shared" si="19"/>
        <v>17341.202173754577</v>
      </c>
    </row>
    <row r="217" spans="2:14">
      <c r="B217" s="3">
        <f>'Spółki dnia'!B216</f>
        <v>215</v>
      </c>
      <c r="C217" s="15" t="str">
        <f>'Spółki dnia'!C216</f>
        <v>GTC</v>
      </c>
      <c r="D217" s="17" t="str">
        <f>'Spółki dnia'!D216</f>
        <v>przenikanie</v>
      </c>
      <c r="E217" s="76">
        <f>'Spółki dnia'!P216</f>
        <v>2.5477707006370015E-3</v>
      </c>
      <c r="F217" s="77">
        <f>'Spółki dnia'!Q216</f>
        <v>-6.3694267515923345E-3</v>
      </c>
      <c r="G217" s="78">
        <f>'Spółki dnia'!R216</f>
        <v>-2.0382165605095447E-2</v>
      </c>
      <c r="L217" s="5">
        <f t="shared" si="17"/>
        <v>2890.9916388791748</v>
      </c>
      <c r="M217" s="5">
        <f t="shared" si="18"/>
        <v>7587.4413469400242</v>
      </c>
      <c r="N217" s="5">
        <f t="shared" si="19"/>
        <v>16923.258791545308</v>
      </c>
    </row>
    <row r="218" spans="2:14">
      <c r="B218" s="3">
        <f>'Spółki dnia'!B217</f>
        <v>216</v>
      </c>
      <c r="C218" s="15" t="str">
        <f>'Spółki dnia'!C217</f>
        <v>ASBIS</v>
      </c>
      <c r="D218" s="17" t="str">
        <f>'Spółki dnia'!D217</f>
        <v xml:space="preserve">przecięcie SMA15 i SMA45 </v>
      </c>
      <c r="E218" s="76">
        <f>'Spółki dnia'!P217</f>
        <v>-1.3793103448275874E-2</v>
      </c>
      <c r="F218" s="77">
        <f>'Spółki dnia'!Q217</f>
        <v>-2.0689655172413814E-2</v>
      </c>
      <c r="G218" s="78">
        <f>'Spółki dnia'!R217</f>
        <v>-8.6206896551724144E-2</v>
      </c>
      <c r="L218" s="5">
        <f t="shared" ref="L218:L238" si="20">IF(E218&gt;-$J$6,L217*(1+E218)*(1-$J$7)^2,L217*(1+(-$J$6))*(1-$J$7)^2)</f>
        <v>2840.2919442742677</v>
      </c>
      <c r="M218" s="5">
        <f t="shared" ref="M218:M238" si="21">IF(F218&gt;-$J$6,M217*(1+F218)*(1-$J$7)^2,M217*(1+(-$J$6))*(1-$J$7)^2)</f>
        <v>7402.2508785438467</v>
      </c>
      <c r="N218" s="5">
        <f t="shared" ref="N218:N238" si="22">IF(G218&gt;-$J$6,N217*(1+G218)*(1-$J$7)^2,N217*(1+(-$J$6))*(1-$J$7)^2)</f>
        <v>16353.241156068621</v>
      </c>
    </row>
    <row r="219" spans="2:14">
      <c r="B219" s="3">
        <f>'Spółki dnia'!B218</f>
        <v>217</v>
      </c>
      <c r="C219" s="15" t="str">
        <f>'Spółki dnia'!C218</f>
        <v>Krakchem</v>
      </c>
      <c r="D219" s="17" t="str">
        <f>'Spółki dnia'!D218</f>
        <v>wolumen</v>
      </c>
      <c r="E219" s="76">
        <f>'Spółki dnia'!P218</f>
        <v>1.1111111111111072E-2</v>
      </c>
      <c r="F219" s="77">
        <f>'Spółki dnia'!Q218</f>
        <v>1.9999999999999969E-2</v>
      </c>
      <c r="G219" s="78">
        <f>'Spółki dnia'!R218</f>
        <v>9.1111111111111143E-2</v>
      </c>
      <c r="L219" s="5">
        <f t="shared" si="20"/>
        <v>2860.9480782103878</v>
      </c>
      <c r="M219" s="5">
        <f t="shared" si="21"/>
        <v>7521.6320282776733</v>
      </c>
      <c r="N219" s="5">
        <f t="shared" si="22"/>
        <v>17775.463370142628</v>
      </c>
    </row>
    <row r="220" spans="2:14">
      <c r="B220" s="3">
        <f>'Spółki dnia'!B219</f>
        <v>218</v>
      </c>
      <c r="C220" s="15" t="str">
        <f>'Spółki dnia'!C219</f>
        <v>Amica</v>
      </c>
      <c r="D220" s="17" t="str">
        <f>'Spółki dnia'!D219</f>
        <v>wolumen</v>
      </c>
      <c r="E220" s="76">
        <f>'Spółki dnia'!P219</f>
        <v>-5.5993363749480716E-3</v>
      </c>
      <c r="F220" s="77">
        <f>'Spółki dnia'!Q219</f>
        <v>2.0323517212774866E-2</v>
      </c>
      <c r="G220" s="78">
        <f>'Spółki dnia'!R219</f>
        <v>2.654500207382831E-2</v>
      </c>
      <c r="L220" s="5">
        <f t="shared" si="20"/>
        <v>2834.1282088249541</v>
      </c>
      <c r="M220" s="5">
        <f t="shared" si="21"/>
        <v>7645.3626586346454</v>
      </c>
      <c r="N220" s="5">
        <f t="shared" si="22"/>
        <v>18178.039165254315</v>
      </c>
    </row>
    <row r="221" spans="2:14">
      <c r="B221" s="3">
        <f>'Spółki dnia'!B220</f>
        <v>219</v>
      </c>
      <c r="C221" s="15" t="str">
        <f>'Spółki dnia'!C220</f>
        <v>Petrolinvest</v>
      </c>
      <c r="D221" s="17" t="str">
        <f>'Spółki dnia'!D220</f>
        <v>przenikanie</v>
      </c>
      <c r="E221" s="76">
        <f>'Spółki dnia'!P220</f>
        <v>-4.3902439024390179E-2</v>
      </c>
      <c r="F221" s="77">
        <f>'Spółki dnia'!Q220</f>
        <v>-0.11707317073170721</v>
      </c>
      <c r="G221" s="78">
        <f>'Spółki dnia'!R220</f>
        <v>-0.1121951219512194</v>
      </c>
      <c r="L221" s="5">
        <f t="shared" si="20"/>
        <v>2738.6676902492259</v>
      </c>
      <c r="M221" s="5">
        <f t="shared" si="21"/>
        <v>7387.8477438823002</v>
      </c>
      <c r="N221" s="5">
        <f t="shared" si="22"/>
        <v>17565.757391973304</v>
      </c>
    </row>
    <row r="222" spans="2:14">
      <c r="B222" s="3">
        <f>'Spółki dnia'!B221</f>
        <v>220</v>
      </c>
      <c r="C222" s="15" t="str">
        <f>'Spółki dnia'!C221</f>
        <v>Decora</v>
      </c>
      <c r="D222" s="17" t="str">
        <f>'Spółki dnia'!D221</f>
        <v>przecięcie kursu i SMA200</v>
      </c>
      <c r="E222" s="76">
        <f>'Spółki dnia'!P221</f>
        <v>-8.1206496519719857E-3</v>
      </c>
      <c r="F222" s="77">
        <f>'Spółki dnia'!Q221</f>
        <v>-3.480278422273708E-3</v>
      </c>
      <c r="G222" s="78">
        <f>'Spółki dnia'!R221</f>
        <v>-2.0881670533642659E-2</v>
      </c>
      <c r="L222" s="5">
        <f t="shared" si="20"/>
        <v>2706.1153095965524</v>
      </c>
      <c r="M222" s="5">
        <f t="shared" si="21"/>
        <v>7334.1864373912886</v>
      </c>
      <c r="N222" s="5">
        <f t="shared" si="22"/>
        <v>17133.661092540817</v>
      </c>
    </row>
    <row r="223" spans="2:14">
      <c r="B223" s="3">
        <f>'Spółki dnia'!B222</f>
        <v>221</v>
      </c>
      <c r="C223" s="15" t="str">
        <f>'Spółki dnia'!C222</f>
        <v>Monnari</v>
      </c>
      <c r="D223" s="17" t="str">
        <f>'Spółki dnia'!D222</f>
        <v>przecięcie kursu i SMA200</v>
      </c>
      <c r="E223" s="76">
        <f>'Spółki dnia'!P222</f>
        <v>0</v>
      </c>
      <c r="F223" s="77">
        <f>'Spółki dnia'!Q222</f>
        <v>-2.7272727272727296E-2</v>
      </c>
      <c r="G223" s="78">
        <f>'Spółki dnia'!R222</f>
        <v>-4.5454545454545491E-2</v>
      </c>
      <c r="L223" s="5">
        <f t="shared" si="20"/>
        <v>2695.8418404963531</v>
      </c>
      <c r="M223" s="5">
        <f t="shared" si="21"/>
        <v>7107.0791051965434</v>
      </c>
      <c r="N223" s="5">
        <f t="shared" si="22"/>
        <v>16556.556581918536</v>
      </c>
    </row>
    <row r="224" spans="2:14">
      <c r="B224" s="3" t="str">
        <f>'Spółki dnia'!B223</f>
        <v>222</v>
      </c>
      <c r="C224" s="15" t="str">
        <f>'Spółki dnia'!C223</f>
        <v>CEZ</v>
      </c>
      <c r="D224" s="17" t="str">
        <f>'Spółki dnia'!D223</f>
        <v>wolumen</v>
      </c>
      <c r="E224" s="76">
        <f>'Spółki dnia'!P223</f>
        <v>-3.6903690369036853E-2</v>
      </c>
      <c r="F224" s="77">
        <f>'Spółki dnia'!Q223</f>
        <v>-2.7002700270027005E-2</v>
      </c>
      <c r="G224" s="78">
        <f>'Spółki dnia'!R223</f>
        <v>-7.2007200720071753E-3</v>
      </c>
      <c r="L224" s="5">
        <f t="shared" si="20"/>
        <v>2605.0391522867658</v>
      </c>
      <c r="M224" s="5">
        <f t="shared" si="21"/>
        <v>6888.9161007252096</v>
      </c>
      <c r="N224" s="5">
        <f t="shared" si="22"/>
        <v>16374.934909084057</v>
      </c>
    </row>
    <row r="225" spans="2:14">
      <c r="B225" s="3">
        <f>'Spółki dnia'!B224</f>
        <v>223</v>
      </c>
      <c r="C225" s="15" t="str">
        <f>'Spółki dnia'!C224</f>
        <v>Astarta</v>
      </c>
      <c r="D225" s="17" t="str">
        <f>'Spółki dnia'!D224</f>
        <v>młot</v>
      </c>
      <c r="E225" s="76">
        <f>'Spółki dnia'!P224</f>
        <v>1.4047410008779581E-2</v>
      </c>
      <c r="F225" s="77">
        <f>'Spółki dnia'!Q224</f>
        <v>3.599648814749775E-2</v>
      </c>
      <c r="G225" s="78">
        <f>'Spółki dnia'!R224</f>
        <v>5.355575065847229E-2</v>
      </c>
      <c r="L225" s="5">
        <f t="shared" si="20"/>
        <v>2631.6045354634107</v>
      </c>
      <c r="M225" s="5">
        <f t="shared" si="21"/>
        <v>7109.7984587049168</v>
      </c>
      <c r="N225" s="5">
        <f t="shared" si="22"/>
        <v>17186.411873514899</v>
      </c>
    </row>
    <row r="226" spans="2:14">
      <c r="B226" s="3">
        <f>'Spółki dnia'!B225</f>
        <v>224</v>
      </c>
      <c r="C226" s="15" t="str">
        <f>'Spółki dnia'!C225</f>
        <v>Polnord</v>
      </c>
      <c r="D226" s="17" t="str">
        <f>'Spółki dnia'!D225</f>
        <v>objęcie hossy</v>
      </c>
      <c r="E226" s="76">
        <f>'Spółki dnia'!P225</f>
        <v>0</v>
      </c>
      <c r="F226" s="77">
        <f>'Spółki dnia'!Q225</f>
        <v>-3.5714285714285587E-2</v>
      </c>
      <c r="G226" s="78">
        <f>'Spółki dnia'!R225</f>
        <v>-5.3571428571428541E-2</v>
      </c>
      <c r="L226" s="5">
        <f t="shared" si="20"/>
        <v>2621.6139383210229</v>
      </c>
      <c r="M226" s="5">
        <f t="shared" si="21"/>
        <v>6870.3226842062459</v>
      </c>
      <c r="N226" s="5">
        <f t="shared" si="22"/>
        <v>16607.530584802131</v>
      </c>
    </row>
    <row r="227" spans="2:14">
      <c r="B227" s="3">
        <f>'Spółki dnia'!B226</f>
        <v>225</v>
      </c>
      <c r="C227" s="15" t="str">
        <f>'Spółki dnia'!C226</f>
        <v>Workservice</v>
      </c>
      <c r="D227" s="17" t="str">
        <f>'Spółki dnia'!D226</f>
        <v>objęcie hossy</v>
      </c>
      <c r="E227" s="76">
        <f>'Spółki dnia'!P226</f>
        <v>5.4844606946984004E-3</v>
      </c>
      <c r="F227" s="77">
        <f>'Spółki dnia'!Q226</f>
        <v>-1.279707495429605E-2</v>
      </c>
      <c r="G227" s="78">
        <f>'Spółki dnia'!R226</f>
        <v>-3.6563071297988255E-3</v>
      </c>
      <c r="L227" s="5">
        <f t="shared" si="20"/>
        <v>2625.9848229615109</v>
      </c>
      <c r="M227" s="5">
        <f t="shared" si="21"/>
        <v>6756.6540042603701</v>
      </c>
      <c r="N227" s="5">
        <f t="shared" si="22"/>
        <v>16483.990214555914</v>
      </c>
    </row>
    <row r="228" spans="2:14">
      <c r="B228" s="3">
        <f>'Spółki dnia'!B227</f>
        <v>226</v>
      </c>
      <c r="C228" s="15" t="str">
        <f>'Spółki dnia'!C227</f>
        <v>Armatura</v>
      </c>
      <c r="D228" s="17" t="str">
        <f>'Spółki dnia'!D227</f>
        <v>objęcie hossy</v>
      </c>
      <c r="E228" s="76">
        <f>'Spółki dnia'!P227</f>
        <v>8.6206896551724223E-3</v>
      </c>
      <c r="F228" s="77">
        <f>'Spółki dnia'!Q227</f>
        <v>4.3103448275862113E-2</v>
      </c>
      <c r="G228" s="78">
        <f>'Spółki dnia'!R227</f>
        <v>6.8965517241379379E-2</v>
      </c>
      <c r="L228" s="5">
        <f t="shared" si="20"/>
        <v>2638.5674187191185</v>
      </c>
      <c r="M228" s="5">
        <f t="shared" si="21"/>
        <v>7021.1325549860476</v>
      </c>
      <c r="N228" s="5">
        <f t="shared" si="22"/>
        <v>17553.921631975987</v>
      </c>
    </row>
    <row r="229" spans="2:14">
      <c r="B229" s="3">
        <f>'Spółki dnia'!B228</f>
        <v>227</v>
      </c>
      <c r="C229" s="15" t="str">
        <f>'Spółki dnia'!C228</f>
        <v>Comarch</v>
      </c>
      <c r="D229" s="17" t="str">
        <f>'Spółki dnia'!D228</f>
        <v>objęcie hossy</v>
      </c>
      <c r="E229" s="76">
        <f>'Spółki dnia'!P228</f>
        <v>2.2222222222222223E-2</v>
      </c>
      <c r="F229" s="77">
        <f>'Spółki dnia'!Q228</f>
        <v>3.5555555555555639E-2</v>
      </c>
      <c r="G229" s="78">
        <f>'Spółki dnia'!R228</f>
        <v>9.6296296296296297E-2</v>
      </c>
      <c r="L229" s="5">
        <f t="shared" si="20"/>
        <v>2686.9626185953975</v>
      </c>
      <c r="M229" s="5">
        <f t="shared" si="21"/>
        <v>7243.1701343679579</v>
      </c>
      <c r="N229" s="5">
        <f t="shared" si="22"/>
        <v>19171.240405302757</v>
      </c>
    </row>
    <row r="230" spans="2:14">
      <c r="B230" s="3">
        <f>'Spółki dnia'!B229</f>
        <v>228</v>
      </c>
      <c r="C230" s="15" t="str">
        <f>'Spółki dnia'!C229</f>
        <v>Petrolinvest</v>
      </c>
      <c r="D230" s="17" t="str">
        <f>'Spółki dnia'!D229</f>
        <v>młot</v>
      </c>
      <c r="E230" s="76">
        <f>'Spółki dnia'!P229</f>
        <v>-6.9620253164557014E-2</v>
      </c>
      <c r="F230" s="77">
        <f>'Spółki dnia'!Q229</f>
        <v>-8.860759493670893E-2</v>
      </c>
      <c r="G230" s="78">
        <f>'Spółki dnia'!R229</f>
        <v>-0.17088607594936708</v>
      </c>
      <c r="L230" s="5">
        <f t="shared" si="20"/>
        <v>2596.4590047623947</v>
      </c>
      <c r="M230" s="5">
        <f t="shared" si="21"/>
        <v>6999.2020686304986</v>
      </c>
      <c r="N230" s="5">
        <f t="shared" si="22"/>
        <v>18525.505132942257</v>
      </c>
    </row>
    <row r="231" spans="2:14">
      <c r="B231" s="3">
        <f>'Spółki dnia'!B230</f>
        <v>229</v>
      </c>
      <c r="C231" s="15" t="str">
        <f>'Spółki dnia'!C230</f>
        <v>Netia</v>
      </c>
      <c r="D231" s="17" t="str">
        <f>'Spółki dnia'!D230</f>
        <v>wolumen</v>
      </c>
      <c r="E231" s="76">
        <f>'Spółki dnia'!P230</f>
        <v>-1.0309278350515427E-2</v>
      </c>
      <c r="F231" s="77">
        <f>'Spółki dnia'!Q230</f>
        <v>-6.1855670103092751E-2</v>
      </c>
      <c r="G231" s="78">
        <f>'Spółki dnia'!R230</f>
        <v>-2.061855670103049E-3</v>
      </c>
      <c r="L231" s="5">
        <f t="shared" si="20"/>
        <v>2559.9358354751057</v>
      </c>
      <c r="M231" s="5">
        <f t="shared" si="21"/>
        <v>6763.4514568524955</v>
      </c>
      <c r="N231" s="5">
        <f t="shared" si="22"/>
        <v>18417.123183107491</v>
      </c>
    </row>
    <row r="232" spans="2:14">
      <c r="B232" s="3">
        <f>'Spółki dnia'!B231</f>
        <v>230</v>
      </c>
      <c r="C232" s="15" t="str">
        <f>'Spółki dnia'!C231</f>
        <v>Zamet</v>
      </c>
      <c r="D232" s="17" t="str">
        <f>'Spółki dnia'!D231</f>
        <v xml:space="preserve">przecięcie SMA15 i SMA45 </v>
      </c>
      <c r="E232" s="76">
        <f>'Spółki dnia'!P231</f>
        <v>1.632653061224491E-2</v>
      </c>
      <c r="F232" s="77">
        <f>'Spółki dnia'!Q231</f>
        <v>8.5714285714285687E-2</v>
      </c>
      <c r="G232" s="78">
        <f>'Spółki dnia'!R231</f>
        <v>6.5306122448979459E-2</v>
      </c>
      <c r="L232" s="5">
        <f t="shared" si="20"/>
        <v>2591.8535218224406</v>
      </c>
      <c r="M232" s="5">
        <f t="shared" si="21"/>
        <v>7315.2983080084614</v>
      </c>
      <c r="N232" s="5">
        <f t="shared" si="22"/>
        <v>19545.38939108442</v>
      </c>
    </row>
    <row r="233" spans="2:14">
      <c r="B233" s="3">
        <f>'Spółki dnia'!B232</f>
        <v>231</v>
      </c>
      <c r="C233" s="15" t="str">
        <f>'Spółki dnia'!C232</f>
        <v>TVN</v>
      </c>
      <c r="D233" s="17" t="str">
        <f>'Spółki dnia'!D232</f>
        <v>przecięcie kursu i SMA200</v>
      </c>
      <c r="E233" s="76">
        <f>'Spółki dnia'!P232</f>
        <v>4.190919674039574E-2</v>
      </c>
      <c r="F233" s="77">
        <f>'Spółki dnia'!Q232</f>
        <v>4.7729918509895247E-2</v>
      </c>
      <c r="G233" s="78">
        <f>'Spółki dnia'!R232</f>
        <v>0.15832363213038411</v>
      </c>
      <c r="L233" s="5">
        <f t="shared" si="20"/>
        <v>2690.2239608294558</v>
      </c>
      <c r="M233" s="5">
        <f t="shared" si="21"/>
        <v>7635.3596325942126</v>
      </c>
      <c r="N233" s="5">
        <f t="shared" si="22"/>
        <v>22553.936592436239</v>
      </c>
    </row>
    <row r="234" spans="2:14">
      <c r="B234" s="3">
        <f>'Spółki dnia'!B233</f>
        <v>232</v>
      </c>
      <c r="C234" s="15" t="str">
        <f>'Spółki dnia'!C233</f>
        <v>Sygnity</v>
      </c>
      <c r="D234" s="17" t="str">
        <f>'Spółki dnia'!D233</f>
        <v xml:space="preserve">przecięcie SMA15 i SMA45 </v>
      </c>
      <c r="E234" s="76">
        <f>'Spółki dnia'!P233</f>
        <v>3.5842293906810548E-3</v>
      </c>
      <c r="F234" s="77">
        <f>'Spółki dnia'!Q233</f>
        <v>-3.2258064516128983E-2</v>
      </c>
      <c r="G234" s="78">
        <f>'Spółki dnia'!R233</f>
        <v>4.6594982078853077E-2</v>
      </c>
      <c r="L234" s="5">
        <f t="shared" si="20"/>
        <v>2689.6165950405193</v>
      </c>
      <c r="M234" s="5">
        <f t="shared" si="21"/>
        <v>7378.1816447494693</v>
      </c>
      <c r="N234" s="5">
        <f t="shared" si="22"/>
        <v>23515.223697147154</v>
      </c>
    </row>
    <row r="235" spans="2:14">
      <c r="B235" s="3">
        <f>'Spółki dnia'!B234</f>
        <v>233</v>
      </c>
      <c r="C235" s="15" t="str">
        <f>'Spółki dnia'!C234</f>
        <v>Skotan</v>
      </c>
      <c r="D235" s="17" t="str">
        <f>'Spółki dnia'!D234</f>
        <v>objęcie hossy</v>
      </c>
      <c r="E235" s="76">
        <f>'Spółki dnia'!P234</f>
        <v>7.2815533980583125E-3</v>
      </c>
      <c r="F235" s="77">
        <f>'Spółki dnia'!Q234</f>
        <v>-2.4271844660193657E-3</v>
      </c>
      <c r="G235" s="78">
        <f>'Spółki dnia'!R234</f>
        <v>-7.2815533980583125E-3</v>
      </c>
      <c r="L235" s="5">
        <f t="shared" si="20"/>
        <v>2698.9159976226665</v>
      </c>
      <c r="M235" s="5">
        <f t="shared" si="21"/>
        <v>7332.33096840085</v>
      </c>
      <c r="N235" s="5">
        <f t="shared" si="22"/>
        <v>23255.373425863385</v>
      </c>
    </row>
    <row r="236" spans="2:14">
      <c r="B236" s="3">
        <f>'Spółki dnia'!B235</f>
        <v>234</v>
      </c>
      <c r="C236" s="15" t="str">
        <f>'Spółki dnia'!C235</f>
        <v>Wasko</v>
      </c>
      <c r="D236" s="17" t="str">
        <f>'Spółki dnia'!D235</f>
        <v>przecięcie kursu i SMA200</v>
      </c>
      <c r="E236" s="76">
        <f>'Spółki dnia'!P235</f>
        <v>-2.0833333333333259E-2</v>
      </c>
      <c r="F236" s="77">
        <f>'Spółki dnia'!Q235</f>
        <v>1.2500000000000105E-2</v>
      </c>
      <c r="G236" s="78">
        <f>'Spółki dnia'!R235</f>
        <v>8.3333333333333419E-3</v>
      </c>
      <c r="L236" s="5">
        <f t="shared" si="20"/>
        <v>2632.6559045034842</v>
      </c>
      <c r="M236" s="5">
        <f t="shared" si="21"/>
        <v>7395.8007626911703</v>
      </c>
      <c r="N236" s="5">
        <f t="shared" si="22"/>
        <v>23360.146016732699</v>
      </c>
    </row>
    <row r="237" spans="2:14">
      <c r="B237" s="3">
        <f>'Spółki dnia'!B236</f>
        <v>235</v>
      </c>
      <c r="C237" s="15" t="str">
        <f>'Spółki dnia'!C236</f>
        <v>CEZ</v>
      </c>
      <c r="D237" s="17" t="str">
        <f>'Spółki dnia'!D236</f>
        <v xml:space="preserve">kurs najniższy od 6 m-cy </v>
      </c>
      <c r="E237" s="76">
        <f>'Spółki dnia'!P236</f>
        <v>0</v>
      </c>
      <c r="F237" s="77">
        <f>'Spółki dnia'!Q236</f>
        <v>0</v>
      </c>
      <c r="G237" s="78">
        <f>'Spółki dnia'!R236</f>
        <v>1.7061611374407554E-2</v>
      </c>
      <c r="L237" s="5">
        <f t="shared" si="20"/>
        <v>2622.6613159541862</v>
      </c>
      <c r="M237" s="5">
        <f t="shared" si="21"/>
        <v>7367.7234186336973</v>
      </c>
      <c r="N237" s="5">
        <f t="shared" si="22"/>
        <v>23668.510429205649</v>
      </c>
    </row>
    <row r="238" spans="2:14">
      <c r="B238" s="3">
        <f>'Spółki dnia'!B237</f>
        <v>236</v>
      </c>
      <c r="C238" s="15" t="str">
        <f>'Spółki dnia'!C237</f>
        <v>Prochem</v>
      </c>
      <c r="D238" s="17" t="str">
        <f>'Spółki dnia'!D237</f>
        <v>przenikanie</v>
      </c>
      <c r="E238" s="76">
        <f>'Spółki dnia'!P237</f>
        <v>-3.0959752321979665E-3</v>
      </c>
      <c r="F238" s="77">
        <f>'Spółki dnia'!Q237</f>
        <v>-4.7058823529411646E-2</v>
      </c>
      <c r="G238" s="78">
        <f>'Spółki dnia'!R237</f>
        <v>-6.1919504643950535E-4</v>
      </c>
      <c r="L238" s="5">
        <f t="shared" si="20"/>
        <v>2604.6158018111873</v>
      </c>
      <c r="M238" s="5">
        <f t="shared" si="21"/>
        <v>7119.5600871106972</v>
      </c>
      <c r="N238" s="5">
        <f t="shared" si="22"/>
        <v>23564.055746189642</v>
      </c>
    </row>
    <row r="239" spans="2:14">
      <c r="B239" s="3">
        <f>'Spółki dnia'!B238</f>
        <v>237</v>
      </c>
      <c r="C239" s="15" t="str">
        <f>'Spółki dnia'!C238</f>
        <v>BOS</v>
      </c>
      <c r="D239" s="17" t="str">
        <f>'Spółki dnia'!D238</f>
        <v>wolumen</v>
      </c>
      <c r="E239" s="76">
        <f>'Spółki dnia'!P238</f>
        <v>-1.2307692307692289E-2</v>
      </c>
      <c r="F239" s="77">
        <f>'Spółki dnia'!Q238</f>
        <v>4.6153846153846205E-2</v>
      </c>
      <c r="G239" s="78">
        <f>'Spółki dnia'!R238</f>
        <v>4.4444444444444467E-2</v>
      </c>
      <c r="L239" s="5">
        <f t="shared" ref="L239:L268" si="23">IF(E239&gt;-$J$6,L238*(1+E239)*(1-$J$7)^2,L238*(1+(-$J$6))*(1-$J$7)^2)</f>
        <v>2562.7925547113205</v>
      </c>
      <c r="M239" s="5">
        <f t="shared" ref="M239:M268" si="24">IF(F239&gt;-$J$6,M238*(1+F239)*(1-$J$7)^2,M238*(1+(-$J$6))*(1-$J$7)^2)</f>
        <v>7419.8790662558185</v>
      </c>
      <c r="N239" s="5">
        <f t="shared" ref="N239:N267" si="25">IF(G239&gt;-$J$6,N238*(1+G239)*(1-$J$7)^2,N238*(1+(-$J$6))*(1-$J$7)^2)</f>
        <v>24517.91284062183</v>
      </c>
    </row>
    <row r="240" spans="2:14">
      <c r="B240" s="3">
        <f>'Spółki dnia'!B239</f>
        <v>238</v>
      </c>
      <c r="C240" s="15" t="str">
        <f>'Spółki dnia'!C239</f>
        <v>GPW</v>
      </c>
      <c r="D240" s="17" t="str">
        <f>'Spółki dnia'!D239</f>
        <v>przecięcie kursu i SMA200</v>
      </c>
      <c r="E240" s="76">
        <f>'Spółki dnia'!P239</f>
        <v>1.3210039630118138E-3</v>
      </c>
      <c r="F240" s="77">
        <f>'Spółki dnia'!Q239</f>
        <v>2.6948480845442432E-2</v>
      </c>
      <c r="G240" s="78">
        <f>'Spółki dnia'!R239</f>
        <v>3.0647291941875734E-2</v>
      </c>
      <c r="L240" s="5">
        <f t="shared" si="23"/>
        <v>2556.4358012825378</v>
      </c>
      <c r="M240" s="5">
        <f t="shared" si="24"/>
        <v>7590.9056753138102</v>
      </c>
      <c r="N240" s="5">
        <f t="shared" si="25"/>
        <v>25173.388277702372</v>
      </c>
    </row>
    <row r="241" spans="2:14">
      <c r="B241" s="3">
        <f>'Spółki dnia'!B240</f>
        <v>239</v>
      </c>
      <c r="C241" s="15" t="str">
        <f>'Spółki dnia'!C240</f>
        <v>Arctic</v>
      </c>
      <c r="D241" s="17" t="str">
        <f>'Spółki dnia'!D240</f>
        <v>przecięcie kursu i SMA200</v>
      </c>
      <c r="E241" s="76">
        <f>'Spółki dnia'!P240</f>
        <v>2.3890784982935096E-2</v>
      </c>
      <c r="F241" s="77">
        <f>'Spółki dnia'!Q240</f>
        <v>3.2423208191126193E-2</v>
      </c>
      <c r="G241" s="78">
        <f>'Spółki dnia'!R240</f>
        <v>2.7303754266211476E-2</v>
      </c>
      <c r="L241" s="5">
        <f t="shared" si="23"/>
        <v>2607.5739665231126</v>
      </c>
      <c r="M241" s="5">
        <f t="shared" si="24"/>
        <v>7807.2747787284106</v>
      </c>
      <c r="N241" s="5">
        <f t="shared" si="25"/>
        <v>25762.538920586398</v>
      </c>
    </row>
    <row r="242" spans="2:14">
      <c r="B242" s="3">
        <f>'Spółki dnia'!B241</f>
        <v>240</v>
      </c>
      <c r="C242" s="15" t="str">
        <f>'Spółki dnia'!C241</f>
        <v>Cormay</v>
      </c>
      <c r="D242" s="17" t="str">
        <f>'Spółki dnia'!D241</f>
        <v>objęcie hossy</v>
      </c>
      <c r="E242" s="76">
        <f>'Spółki dnia'!P241</f>
        <v>-2.4334600760456293E-2</v>
      </c>
      <c r="F242" s="77">
        <f>'Spółki dnia'!Q241</f>
        <v>-6.083650190114074E-2</v>
      </c>
      <c r="G242" s="78">
        <f>'Spółki dnia'!R241</f>
        <v>-5.3992395437262419E-2</v>
      </c>
      <c r="L242" s="5">
        <f t="shared" si="23"/>
        <v>2534.4612245251537</v>
      </c>
      <c r="M242" s="5">
        <f t="shared" si="24"/>
        <v>7544.3062592662582</v>
      </c>
      <c r="N242" s="5">
        <f t="shared" si="25"/>
        <v>24894.792247190064</v>
      </c>
    </row>
    <row r="243" spans="2:14">
      <c r="B243" s="3">
        <f>'Spółki dnia'!B242</f>
        <v>241</v>
      </c>
      <c r="C243" s="15" t="str">
        <f>'Spółki dnia'!C242</f>
        <v>Rafako</v>
      </c>
      <c r="D243" s="17" t="str">
        <f>'Spółki dnia'!D242</f>
        <v xml:space="preserve">przecięcie SMA15 i SMA45 </v>
      </c>
      <c r="E243" s="76">
        <f>'Spółki dnia'!P242</f>
        <v>1.1918951132300103E-3</v>
      </c>
      <c r="F243" s="77">
        <f>'Spółki dnia'!Q242</f>
        <v>-4.6483909415971462E-2</v>
      </c>
      <c r="G243" s="78">
        <f>'Spółki dnia'!R242</f>
        <v>1.3110846245530324E-2</v>
      </c>
      <c r="L243" s="5">
        <f t="shared" si="23"/>
        <v>2527.8487650448888</v>
      </c>
      <c r="M243" s="5">
        <f t="shared" si="24"/>
        <v>7290.1951765138438</v>
      </c>
      <c r="N243" s="5">
        <f t="shared" si="25"/>
        <v>25125.43458977728</v>
      </c>
    </row>
    <row r="244" spans="2:14">
      <c r="B244" s="3">
        <f>'Spółki dnia'!B243</f>
        <v>242</v>
      </c>
      <c r="C244" s="15" t="str">
        <f>'Spółki dnia'!C243</f>
        <v>Impexmetal</v>
      </c>
      <c r="D244" s="17" t="str">
        <f>'Spółki dnia'!D243</f>
        <v xml:space="preserve">przecięcie SMA15 i SMA45 </v>
      </c>
      <c r="E244" s="76">
        <f>'Spółki dnia'!P243</f>
        <v>1.1396011396011407E-2</v>
      </c>
      <c r="F244" s="77">
        <f>'Spółki dnia'!Q243</f>
        <v>-2.2792022792022686E-2</v>
      </c>
      <c r="G244" s="78">
        <f>'Spółki dnia'!R243</f>
        <v>-2.5641025641025602E-2</v>
      </c>
      <c r="L244" s="5">
        <f t="shared" si="23"/>
        <v>2546.9500945056266</v>
      </c>
      <c r="M244" s="5">
        <f t="shared" si="24"/>
        <v>7096.9912595143996</v>
      </c>
      <c r="N244" s="5">
        <f t="shared" si="25"/>
        <v>24388.252522151022</v>
      </c>
    </row>
    <row r="245" spans="2:14">
      <c r="B245" s="3">
        <f>'Spółki dnia'!B244</f>
        <v>243</v>
      </c>
      <c r="C245" s="15" t="str">
        <f>'Spółki dnia'!C244</f>
        <v>Complex</v>
      </c>
      <c r="D245" s="17" t="str">
        <f>'Spółki dnia'!D244</f>
        <v xml:space="preserve">przecięcie SMA15 i SMA45 </v>
      </c>
      <c r="E245" s="76">
        <f>'Spółki dnia'!P244</f>
        <v>-2.3809523809523832E-2</v>
      </c>
      <c r="F245" s="77">
        <f>'Spółki dnia'!Q244</f>
        <v>-1.1904761904761916E-2</v>
      </c>
      <c r="G245" s="78">
        <f>'Spółki dnia'!R244</f>
        <v>-7.1428571428571369E-2</v>
      </c>
      <c r="L245" s="5">
        <f t="shared" si="23"/>
        <v>2476.8694291450047</v>
      </c>
      <c r="M245" s="5">
        <f t="shared" si="24"/>
        <v>6985.8810710468506</v>
      </c>
      <c r="N245" s="5">
        <f t="shared" si="25"/>
        <v>23566.795248033701</v>
      </c>
    </row>
    <row r="246" spans="2:14">
      <c r="B246" s="3">
        <f>'Spółki dnia'!B245</f>
        <v>244</v>
      </c>
      <c r="C246" s="15" t="str">
        <f>'Spółki dnia'!C245</f>
        <v>Colian</v>
      </c>
      <c r="D246" s="17" t="str">
        <f>'Spółki dnia'!D245</f>
        <v>młot</v>
      </c>
      <c r="E246" s="76">
        <f>'Spółki dnia'!P245</f>
        <v>-9.0497737556561163E-3</v>
      </c>
      <c r="F246" s="77">
        <f>'Spółki dnia'!Q245</f>
        <v>-5.8823529411764656E-2</v>
      </c>
      <c r="G246" s="78">
        <f>'Spółki dnia'!R245</f>
        <v>-4.9773755656108538E-2</v>
      </c>
      <c r="L246" s="5">
        <f t="shared" si="23"/>
        <v>2445.1362553485228</v>
      </c>
      <c r="M246" s="5">
        <f t="shared" si="24"/>
        <v>6750.5791437473126</v>
      </c>
      <c r="N246" s="5">
        <f t="shared" si="25"/>
        <v>22773.00670715536</v>
      </c>
    </row>
    <row r="247" spans="2:14">
      <c r="B247" s="3">
        <f>'Spółki dnia'!B246</f>
        <v>245</v>
      </c>
      <c r="C247" s="15" t="str">
        <f>'Spółki dnia'!C246</f>
        <v>Arcus</v>
      </c>
      <c r="D247" s="17" t="str">
        <f>'Spółki dnia'!D246</f>
        <v xml:space="preserve">kurs najwyższy od 6 m-cy </v>
      </c>
      <c r="E247" s="76">
        <f>'Spółki dnia'!P246</f>
        <v>-9.4117647058823608E-3</v>
      </c>
      <c r="F247" s="77">
        <f>'Spółki dnia'!Q246</f>
        <v>0.17411764705882357</v>
      </c>
      <c r="G247" s="78">
        <f>'Spółki dnia'!R246</f>
        <v>0.13882352941176468</v>
      </c>
      <c r="L247" s="5">
        <f t="shared" si="23"/>
        <v>2412.9278839128324</v>
      </c>
      <c r="M247" s="5">
        <f t="shared" si="24"/>
        <v>7895.8840117254094</v>
      </c>
      <c r="N247" s="5">
        <f t="shared" si="25"/>
        <v>25835.978640554429</v>
      </c>
    </row>
    <row r="248" spans="2:14">
      <c r="B248" s="3">
        <f>'Spółki dnia'!B247</f>
        <v>246</v>
      </c>
      <c r="C248" s="15" t="str">
        <f>'Spółki dnia'!C247</f>
        <v>Hawe</v>
      </c>
      <c r="D248" s="17" t="str">
        <f>'Spółki dnia'!D247</f>
        <v>objęcie hossy</v>
      </c>
      <c r="E248" s="76">
        <f>'Spółki dnia'!P247</f>
        <v>5.5401662049861548E-3</v>
      </c>
      <c r="F248" s="77">
        <f>'Spółki dnia'!Q247</f>
        <v>-2.7700831024930775E-2</v>
      </c>
      <c r="G248" s="78">
        <f>'Spółki dnia'!R247</f>
        <v>-3.3240997229916802E-2</v>
      </c>
      <c r="L248" s="5">
        <f t="shared" si="23"/>
        <v>2417.0847399179379</v>
      </c>
      <c r="M248" s="5">
        <f t="shared" si="24"/>
        <v>7648.015963917921</v>
      </c>
      <c r="N248" s="5">
        <f t="shared" si="25"/>
        <v>24965.758333915117</v>
      </c>
    </row>
    <row r="249" spans="2:14">
      <c r="B249" s="3">
        <f>'Spółki dnia'!B248</f>
        <v>247</v>
      </c>
      <c r="C249" s="15" t="str">
        <f>'Spółki dnia'!C248</f>
        <v>Cashflow</v>
      </c>
      <c r="D249" s="17" t="str">
        <f>'Spółki dnia'!D248</f>
        <v>przecięcie kursu i SMA200</v>
      </c>
      <c r="E249" s="76">
        <f>'Spółki dnia'!P248</f>
        <v>-1.886792452830182E-2</v>
      </c>
      <c r="F249" s="77">
        <f>'Spółki dnia'!Q248</f>
        <v>-7.5471698113207617E-3</v>
      </c>
      <c r="G249" s="78">
        <f>'Spółki dnia'!R248</f>
        <v>-1.886792452830182E-2</v>
      </c>
      <c r="L249" s="5">
        <f t="shared" si="23"/>
        <v>2362.4763069107994</v>
      </c>
      <c r="M249" s="5">
        <f t="shared" si="24"/>
        <v>7561.4793683466805</v>
      </c>
      <c r="N249" s="5">
        <f t="shared" si="25"/>
        <v>24401.71483186715</v>
      </c>
    </row>
    <row r="250" spans="2:14">
      <c r="B250" s="3">
        <f>'Spółki dnia'!B249</f>
        <v>248</v>
      </c>
      <c r="C250" s="15" t="str">
        <f>'Spółki dnia'!C249</f>
        <v>TVN</v>
      </c>
      <c r="D250" s="17" t="str">
        <f>'Spółki dnia'!D249</f>
        <v>objęcie hossy</v>
      </c>
      <c r="E250" s="76">
        <f>'Spółki dnia'!P249</f>
        <v>1.9047619047619205E-2</v>
      </c>
      <c r="F250" s="77">
        <f>'Spółki dnia'!Q249</f>
        <v>2.3280423280423349E-2</v>
      </c>
      <c r="G250" s="78">
        <f>'Spółki dnia'!R249</f>
        <v>4.2328042328042367E-2</v>
      </c>
      <c r="L250" s="5">
        <f t="shared" si="23"/>
        <v>2398.3361383503689</v>
      </c>
      <c r="M250" s="5">
        <f t="shared" si="24"/>
        <v>7708.1391886198899</v>
      </c>
      <c r="N250" s="5">
        <f t="shared" si="25"/>
        <v>25338.03202075254</v>
      </c>
    </row>
    <row r="251" spans="2:14">
      <c r="B251" s="3">
        <f>'Spółki dnia'!B250</f>
        <v>249</v>
      </c>
      <c r="C251" s="15" t="str">
        <f>'Spółki dnia'!C250</f>
        <v>Orcogroup</v>
      </c>
      <c r="D251" s="17" t="str">
        <f>'Spółki dnia'!D250</f>
        <v xml:space="preserve">przecięcie SMA15 i SMA45 </v>
      </c>
      <c r="E251" s="76">
        <f>'Spółki dnia'!P250</f>
        <v>3.8251366120218573E-2</v>
      </c>
      <c r="F251" s="77">
        <f>'Spółki dnia'!Q250</f>
        <v>-2.7322404371585736E-3</v>
      </c>
      <c r="G251" s="78">
        <f>'Spółki dnia'!R250</f>
        <v>1.8214936247722745E-3</v>
      </c>
      <c r="L251" s="5">
        <f t="shared" si="23"/>
        <v>2480.6224732974779</v>
      </c>
      <c r="M251" s="5">
        <f t="shared" si="24"/>
        <v>7657.8955503312718</v>
      </c>
      <c r="N251" s="5">
        <f t="shared" si="25"/>
        <v>25287.816818129511</v>
      </c>
    </row>
    <row r="252" spans="2:14">
      <c r="B252" s="3">
        <f>'Spółki dnia'!B251</f>
        <v>250</v>
      </c>
      <c r="C252" s="15" t="str">
        <f>'Spółki dnia'!C251</f>
        <v>UniCredit</v>
      </c>
      <c r="D252" s="17" t="str">
        <f>'Spółki dnia'!D251</f>
        <v>wolumen</v>
      </c>
      <c r="E252" s="76">
        <f>'Spółki dnia'!P251</f>
        <v>2.6704545454545387E-2</v>
      </c>
      <c r="F252" s="77">
        <f>'Spółki dnia'!Q251</f>
        <v>1.1363636363636322E-2</v>
      </c>
      <c r="G252" s="78">
        <f>'Spółki dnia'!R251</f>
        <v>5.6818181818181816E-2</v>
      </c>
      <c r="L252" s="5">
        <f t="shared" si="23"/>
        <v>2537.1974708770222</v>
      </c>
      <c r="M252" s="5">
        <f t="shared" si="24"/>
        <v>7715.5143648820731</v>
      </c>
      <c r="N252" s="5">
        <f t="shared" si="25"/>
        <v>26623.167494332476</v>
      </c>
    </row>
    <row r="253" spans="2:14">
      <c r="B253" s="3">
        <f>'Spółki dnia'!B252</f>
        <v>251</v>
      </c>
      <c r="C253" s="15" t="str">
        <f>'Spółki dnia'!C252</f>
        <v>Mirbud</v>
      </c>
      <c r="D253" s="17" t="str">
        <f>'Spółki dnia'!D252</f>
        <v xml:space="preserve">przecięcie SMA15 i SMA45 </v>
      </c>
      <c r="E253" s="76">
        <f>'Spółki dnia'!P252</f>
        <v>3.305785123966945E-2</v>
      </c>
      <c r="F253" s="77">
        <f>'Spółki dnia'!Q252</f>
        <v>4.1322314049586813E-2</v>
      </c>
      <c r="G253" s="78">
        <f>'Spółki dnia'!R252</f>
        <v>7.438016528925627E-2</v>
      </c>
      <c r="L253" s="5">
        <f t="shared" si="23"/>
        <v>2611.1211567877685</v>
      </c>
      <c r="M253" s="5">
        <f t="shared" si="24"/>
        <v>8003.8357948437997</v>
      </c>
      <c r="N253" s="5">
        <f t="shared" si="25"/>
        <v>28494.813419615923</v>
      </c>
    </row>
    <row r="254" spans="2:14">
      <c r="B254" s="3">
        <f>'Spółki dnia'!B253</f>
        <v>252</v>
      </c>
      <c r="C254" s="15" t="str">
        <f>'Spółki dnia'!C253</f>
        <v>CDProjekt</v>
      </c>
      <c r="D254" s="17" t="str">
        <f>'Spółki dnia'!D253</f>
        <v>objęcie hossy</v>
      </c>
      <c r="E254" s="76">
        <f>'Spółki dnia'!P253</f>
        <v>2.8257456828885356E-2</v>
      </c>
      <c r="F254" s="77">
        <f>'Spółki dnia'!Q253</f>
        <v>5.0235478806907423E-2</v>
      </c>
      <c r="G254" s="78">
        <f>'Spółki dnia'!R253</f>
        <v>4.3956043956043994E-2</v>
      </c>
      <c r="L254" s="5">
        <f t="shared" si="23"/>
        <v>2674.7118544164441</v>
      </c>
      <c r="M254" s="5">
        <f t="shared" si="24"/>
        <v>8374.000196823612</v>
      </c>
      <c r="N254" s="5">
        <f t="shared" si="25"/>
        <v>29634.400214453777</v>
      </c>
    </row>
    <row r="255" spans="2:14">
      <c r="B255" s="3">
        <f>'Spółki dnia'!B254</f>
        <v>253</v>
      </c>
      <c r="C255" s="15" t="str">
        <f>'Spółki dnia'!C254</f>
        <v>Enelmed</v>
      </c>
      <c r="D255" s="17" t="str">
        <f>'Spółki dnia'!D254</f>
        <v>objęcie hossy</v>
      </c>
      <c r="E255" s="76">
        <f>'Spółki dnia'!P254</f>
        <v>2.415458937198231E-3</v>
      </c>
      <c r="F255" s="77">
        <f>'Spółki dnia'!Q254</f>
        <v>-5.0724637681159306E-2</v>
      </c>
      <c r="G255" s="78">
        <f>'Spółki dnia'!R254</f>
        <v>-5.7971014492753575E-2</v>
      </c>
      <c r="L255" s="5">
        <f t="shared" si="23"/>
        <v>2670.9937345603253</v>
      </c>
      <c r="M255" s="5">
        <f t="shared" si="24"/>
        <v>8091.9429494299011</v>
      </c>
      <c r="N255" s="5">
        <f t="shared" si="25"/>
        <v>28636.239579608915</v>
      </c>
    </row>
    <row r="256" spans="2:14">
      <c r="B256" s="3">
        <f>'Spółki dnia'!B255</f>
        <v>254</v>
      </c>
      <c r="C256" s="15" t="str">
        <f>'Spółki dnia'!C255</f>
        <v>ABCdata</v>
      </c>
      <c r="D256" s="17" t="str">
        <f>'Spółki dnia'!D255</f>
        <v xml:space="preserve">kurs najwyższy od 6 m-cy </v>
      </c>
      <c r="E256" s="76">
        <f>'Spółki dnia'!P255</f>
        <v>8.8495575221239024E-3</v>
      </c>
      <c r="F256" s="77">
        <f>'Spółki dnia'!Q255</f>
        <v>8.8495575221239024E-3</v>
      </c>
      <c r="G256" s="78">
        <f>'Spółki dnia'!R255</f>
        <v>-1.3274336283185756E-2</v>
      </c>
      <c r="L256" s="5">
        <f t="shared" si="23"/>
        <v>2684.4009776533367</v>
      </c>
      <c r="M256" s="5">
        <f t="shared" si="24"/>
        <v>8132.5610328098865</v>
      </c>
      <c r="N256" s="5">
        <f t="shared" si="25"/>
        <v>28148.841282588393</v>
      </c>
    </row>
    <row r="257" spans="2:14">
      <c r="B257" s="3">
        <f>'Spółki dnia'!B256</f>
        <v>255</v>
      </c>
      <c r="C257" s="15" t="str">
        <f>'Spółki dnia'!C256</f>
        <v>BOS</v>
      </c>
      <c r="D257" s="17" t="str">
        <f>'Spółki dnia'!D256</f>
        <v>przecięcie kursu i SMA200</v>
      </c>
      <c r="E257" s="76">
        <f>'Spółki dnia'!P256</f>
        <v>0</v>
      </c>
      <c r="F257" s="77">
        <f>'Spółki dnia'!Q256</f>
        <v>2.6571428571428562E-2</v>
      </c>
      <c r="G257" s="78">
        <f>'Spółki dnia'!R256</f>
        <v>2.2857142857142369E-3</v>
      </c>
      <c r="L257" s="5">
        <f t="shared" si="23"/>
        <v>2674.2099446257835</v>
      </c>
      <c r="M257" s="5">
        <f t="shared" si="24"/>
        <v>8316.9600478096909</v>
      </c>
      <c r="N257" s="5">
        <f t="shared" si="25"/>
        <v>28106.0732511528</v>
      </c>
    </row>
    <row r="258" spans="2:14">
      <c r="B258" s="3">
        <f>'Spółki dnia'!B257</f>
        <v>256</v>
      </c>
      <c r="C258" s="15" t="str">
        <f>'Spółki dnia'!C257</f>
        <v>LCCORP</v>
      </c>
      <c r="D258" s="17" t="str">
        <f>'Spółki dnia'!D257</f>
        <v>przecięcie kursu i SMA200</v>
      </c>
      <c r="E258" s="76">
        <f>'Spółki dnia'!P257</f>
        <v>-7.936507936507943E-3</v>
      </c>
      <c r="F258" s="77">
        <f>'Spółki dnia'!Q257</f>
        <v>-7.936507936507943E-3</v>
      </c>
      <c r="G258" s="78">
        <f>'Spółki dnia'!R257</f>
        <v>-7.936507936507943E-3</v>
      </c>
      <c r="L258" s="5">
        <f t="shared" si="23"/>
        <v>2642.9142864425653</v>
      </c>
      <c r="M258" s="5">
        <f t="shared" si="24"/>
        <v>8219.6285950930433</v>
      </c>
      <c r="N258" s="5">
        <f t="shared" si="25"/>
        <v>27777.15440051871</v>
      </c>
    </row>
    <row r="259" spans="2:14">
      <c r="B259" s="3">
        <f>'Spółki dnia'!B258</f>
        <v>257</v>
      </c>
      <c r="C259" s="15" t="str">
        <f>'Spółki dnia'!C258</f>
        <v>Trakcja</v>
      </c>
      <c r="D259" s="17" t="str">
        <f>'Spółki dnia'!D258</f>
        <v>objęcie hossy</v>
      </c>
      <c r="E259" s="76">
        <f>'Spółki dnia'!P258</f>
        <v>-3.1250000000000028E-2</v>
      </c>
      <c r="F259" s="77">
        <f>'Spółki dnia'!Q258</f>
        <v>-3.1250000000000028E-2</v>
      </c>
      <c r="G259" s="78">
        <f>'Spółki dnia'!R258</f>
        <v>0</v>
      </c>
      <c r="L259" s="5">
        <f t="shared" si="23"/>
        <v>2553.8943304824179</v>
      </c>
      <c r="M259" s="5">
        <f t="shared" si="24"/>
        <v>7942.7709689121912</v>
      </c>
      <c r="N259" s="5">
        <f t="shared" si="25"/>
        <v>27671.701489324125</v>
      </c>
    </row>
    <row r="260" spans="2:14">
      <c r="B260" s="3">
        <f>'Spółki dnia'!B259</f>
        <v>258</v>
      </c>
      <c r="C260" s="15" t="str">
        <f>'Spółki dnia'!C259</f>
        <v>Bumech</v>
      </c>
      <c r="D260" s="17" t="str">
        <f>'Spółki dnia'!D259</f>
        <v>wolumen</v>
      </c>
      <c r="E260" s="76">
        <f>'Spółki dnia'!P259</f>
        <v>6.4412238325281864E-3</v>
      </c>
      <c r="F260" s="77">
        <f>'Spółki dnia'!Q259</f>
        <v>-1.6103059581320108E-3</v>
      </c>
      <c r="G260" s="78">
        <f>'Spółki dnia'!R259</f>
        <v>-5.7971014492753672E-2</v>
      </c>
      <c r="L260" s="5">
        <f t="shared" si="23"/>
        <v>2560.5865052185163</v>
      </c>
      <c r="M260" s="5">
        <f t="shared" si="24"/>
        <v>7899.8753781526311</v>
      </c>
      <c r="N260" s="5">
        <f t="shared" si="25"/>
        <v>26739.649450951856</v>
      </c>
    </row>
    <row r="261" spans="2:14">
      <c r="B261" s="3">
        <f>'Spółki dnia'!B260</f>
        <v>259</v>
      </c>
      <c r="C261" s="15" t="str">
        <f>'Spółki dnia'!C260</f>
        <v>Astarta</v>
      </c>
      <c r="D261" s="17" t="str">
        <f>'Spółki dnia'!D260</f>
        <v>przecięcie kursu i SMA200</v>
      </c>
      <c r="E261" s="76">
        <f>'Spółki dnia'!P260</f>
        <v>-1.6260162601626018E-2</v>
      </c>
      <c r="F261" s="77">
        <f>'Spółki dnia'!Q260</f>
        <v>-2.27642276422764E-2</v>
      </c>
      <c r="G261" s="78">
        <f>'Spółki dnia'!R260</f>
        <v>5.6910569105691054E-2</v>
      </c>
      <c r="L261" s="5">
        <f t="shared" si="23"/>
        <v>2509.3880320823769</v>
      </c>
      <c r="M261" s="5">
        <f t="shared" si="24"/>
        <v>7690.7325309426442</v>
      </c>
      <c r="N261" s="5">
        <f t="shared" si="25"/>
        <v>28154.126753759825</v>
      </c>
    </row>
    <row r="262" spans="2:14">
      <c r="B262" s="3">
        <f>'Spółki dnia'!B261</f>
        <v>260</v>
      </c>
      <c r="C262" s="15" t="str">
        <f>'Spółki dnia'!C261</f>
        <v>Izostal</v>
      </c>
      <c r="D262" s="17" t="str">
        <f>'Spółki dnia'!D261</f>
        <v>wolumen</v>
      </c>
      <c r="E262" s="76">
        <f>'Spółki dnia'!P261</f>
        <v>-3.9421813403416883E-3</v>
      </c>
      <c r="F262" s="77">
        <f>'Spółki dnia'!Q261</f>
        <v>-3.9421813403416883E-3</v>
      </c>
      <c r="G262" s="78">
        <f>'Spółki dnia'!R261</f>
        <v>-2.1024967148488848E-2</v>
      </c>
      <c r="L262" s="5">
        <f t="shared" si="23"/>
        <v>2490.0065094218853</v>
      </c>
      <c r="M262" s="5">
        <f t="shared" si="24"/>
        <v>7631.3323485401843</v>
      </c>
      <c r="N262" s="5">
        <f t="shared" si="25"/>
        <v>27457.550351941358</v>
      </c>
    </row>
    <row r="263" spans="2:14">
      <c r="B263" s="3">
        <f>'Spółki dnia'!B262</f>
        <v>261</v>
      </c>
      <c r="C263" s="15" t="str">
        <f>'Spółki dnia'!C262</f>
        <v>Libra</v>
      </c>
      <c r="D263" s="17" t="str">
        <f>'Spółki dnia'!D262</f>
        <v xml:space="preserve">przecięcie SMA15 i SMA45 </v>
      </c>
      <c r="E263" s="76">
        <f>'Spółki dnia'!P262</f>
        <v>1.169590643274855E-2</v>
      </c>
      <c r="F263" s="77">
        <f>'Spółki dnia'!Q262</f>
        <v>-5.8479532163742748E-3</v>
      </c>
      <c r="G263" s="78">
        <f>'Spółki dnia'!R262</f>
        <v>-4.6783625730994198E-2</v>
      </c>
      <c r="L263" s="5">
        <f t="shared" si="23"/>
        <v>2509.5657949383485</v>
      </c>
      <c r="M263" s="5">
        <f t="shared" si="24"/>
        <v>7557.9025842300389</v>
      </c>
      <c r="N263" s="5">
        <f t="shared" si="25"/>
        <v>26532.711458889928</v>
      </c>
    </row>
    <row r="264" spans="2:14">
      <c r="B264" s="3">
        <f>'Spółki dnia'!B263</f>
        <v>262</v>
      </c>
      <c r="C264" s="15" t="str">
        <f>'Spółki dnia'!C263</f>
        <v xml:space="preserve">BRE </v>
      </c>
      <c r="D264" s="17" t="str">
        <f>'Spółki dnia'!D263</f>
        <v xml:space="preserve">przecięcie SMA15 i SMA45 </v>
      </c>
      <c r="E264" s="76">
        <f>'Spółki dnia'!P263</f>
        <v>-1.9399818126704993E-2</v>
      </c>
      <c r="F264" s="77">
        <f>'Spółki dnia'!Q263</f>
        <v>-4.5165201576235159E-2</v>
      </c>
      <c r="G264" s="78">
        <f>'Spółki dnia'!R263</f>
        <v>-1.7277963019096662E-2</v>
      </c>
      <c r="L264" s="5">
        <f t="shared" si="23"/>
        <v>2451.538212154011</v>
      </c>
      <c r="M264" s="5">
        <f t="shared" si="24"/>
        <v>7303.3335432851454</v>
      </c>
      <c r="N264" s="5">
        <f t="shared" si="25"/>
        <v>25975.292114702846</v>
      </c>
    </row>
    <row r="265" spans="2:14">
      <c r="B265" s="3">
        <f>'Spółki dnia'!B264</f>
        <v>263</v>
      </c>
      <c r="C265" s="15" t="str">
        <f>'Spółki dnia'!C264</f>
        <v>Impel</v>
      </c>
      <c r="D265" s="17" t="str">
        <f>'Spółki dnia'!D264</f>
        <v xml:space="preserve">kurs najwyższy od 6 m-cy </v>
      </c>
      <c r="E265" s="76">
        <f>'Spółki dnia'!P264</f>
        <v>-5.0490050490050991E-3</v>
      </c>
      <c r="F265" s="77">
        <f>'Spółki dnia'!Q264</f>
        <v>-5.0490050490050991E-3</v>
      </c>
      <c r="G265" s="78">
        <f>'Spółki dnia'!R264</f>
        <v>-4.5144045144045235E-2</v>
      </c>
      <c r="L265" s="5">
        <f t="shared" si="23"/>
        <v>2429.9003792552971</v>
      </c>
      <c r="M265" s="5">
        <f t="shared" si="24"/>
        <v>7238.8726631610998</v>
      </c>
      <c r="N265" s="5">
        <f t="shared" si="25"/>
        <v>25100.379382207364</v>
      </c>
    </row>
    <row r="266" spans="2:14">
      <c r="B266" s="3">
        <f>'Spółki dnia'!B265</f>
        <v>264</v>
      </c>
      <c r="C266" s="15" t="str">
        <f>'Spółki dnia'!C265</f>
        <v>URSUS</v>
      </c>
      <c r="D266" s="17" t="str">
        <f>'Spółki dnia'!D265</f>
        <v>objęcie hossy</v>
      </c>
      <c r="E266" s="76">
        <f>'Spółki dnia'!P265</f>
        <v>-1.7199017199017268E-2</v>
      </c>
      <c r="F266" s="77">
        <f>'Spółki dnia'!Q265</f>
        <v>-4.1769041769041858E-2</v>
      </c>
      <c r="G266" s="78">
        <f>'Spółki dnia'!R265</f>
        <v>-0.1965601965601966</v>
      </c>
      <c r="L266" s="5">
        <f t="shared" si="23"/>
        <v>2379.0422896850082</v>
      </c>
      <c r="M266" s="5">
        <f t="shared" si="24"/>
        <v>6995.0493469902594</v>
      </c>
      <c r="N266" s="5">
        <f t="shared" si="25"/>
        <v>24254.93589633681</v>
      </c>
    </row>
    <row r="267" spans="2:14">
      <c r="B267" s="3">
        <f>'Spółki dnia'!B266</f>
        <v>265</v>
      </c>
      <c r="C267" s="15" t="str">
        <f>'Spółki dnia'!C266</f>
        <v>Impexmetal</v>
      </c>
      <c r="D267" s="17" t="str">
        <f>'Spółki dnia'!D266</f>
        <v>przecięcie kursu i SMA200</v>
      </c>
      <c r="E267" s="76">
        <f>'Spółki dnia'!P266</f>
        <v>-2.5000000000000085E-2</v>
      </c>
      <c r="F267" s="77">
        <f>'Spółki dnia'!Q266</f>
        <v>-8.0555555555555561E-2</v>
      </c>
      <c r="G267" s="78">
        <f>'Spółki dnia'!R266</f>
        <v>-8.0555555555555561E-2</v>
      </c>
      <c r="L267" s="5">
        <f t="shared" si="23"/>
        <v>2310.7602543936987</v>
      </c>
      <c r="M267" s="5">
        <f t="shared" si="24"/>
        <v>6759.4386092518444</v>
      </c>
      <c r="N267" s="5">
        <f t="shared" si="25"/>
        <v>23437.969059241837</v>
      </c>
    </row>
    <row r="268" spans="2:14">
      <c r="B268" s="3">
        <f>'Spółki dnia'!B267</f>
        <v>266</v>
      </c>
      <c r="C268" s="15" t="str">
        <f>'Spółki dnia'!C267</f>
        <v>Colian</v>
      </c>
      <c r="D268" s="17" t="str">
        <f>'Spółki dnia'!D267</f>
        <v>objęcie hossy</v>
      </c>
      <c r="E268" s="76">
        <f>'Spółki dnia'!P267</f>
        <v>-1.9047619047619063E-2</v>
      </c>
      <c r="F268" s="77">
        <f>'Spółki dnia'!Q267</f>
        <v>-4.7619047619048716E-3</v>
      </c>
      <c r="G268" s="78">
        <f>'Spółki dnia'!R267</f>
        <v>-1.9047619047619063E-2</v>
      </c>
      <c r="L268" s="5">
        <f t="shared" si="23"/>
        <v>2258.1403223711109</v>
      </c>
      <c r="M268" s="5">
        <f t="shared" si="24"/>
        <v>6701.7115386619234</v>
      </c>
      <c r="N268" s="5">
        <f>IF(G268&gt;-$J$6,N267*(1+G268)*(1-$J$7)^2,N267*(1+(-$J$6))*(1-$J$7)^2)</f>
        <v>22904.246732877687</v>
      </c>
    </row>
    <row r="269" spans="2:14">
      <c r="B269" s="3">
        <f>'Spółki dnia'!B268</f>
        <v>267</v>
      </c>
      <c r="C269" s="15" t="str">
        <f>'Spółki dnia'!C268</f>
        <v>Synthos</v>
      </c>
      <c r="D269" s="17" t="str">
        <f>'Spółki dnia'!D268</f>
        <v>najniższy kurs od 6 miesiecy</v>
      </c>
      <c r="E269" s="76">
        <f>'Spółki dnia'!P268</f>
        <v>1.3833992094861717E-2</v>
      </c>
      <c r="F269" s="77">
        <f>'Spółki dnia'!Q268</f>
        <v>3.1620553359683827E-2</v>
      </c>
      <c r="G269" s="78">
        <f>'Spółki dnia'!R268</f>
        <v>7.5098814229249175E-2</v>
      </c>
      <c r="L269" s="5">
        <f t="shared" ref="L269:L273" si="26">IF(E269&gt;-$J$6,L268*(1+E269)*(1-$J$7)^2,L268*(1+(-$J$6))*(1-$J$7)^2)</f>
        <v>2280.6880406121677</v>
      </c>
      <c r="M269" s="5">
        <f t="shared" ref="M269:N273" si="27">IF(F269&gt;-$J$6,M268*(1+F269)*(1-$J$7)^2,M268*(1+(-$J$6))*(1-$J$7)^2)</f>
        <v>6887.3765553610519</v>
      </c>
      <c r="N269" s="5">
        <f t="shared" si="27"/>
        <v>24530.844948844198</v>
      </c>
    </row>
    <row r="270" spans="2:14">
      <c r="B270" s="3">
        <f>'Spółki dnia'!B269</f>
        <v>268</v>
      </c>
      <c r="C270" s="15" t="str">
        <f>'Spółki dnia'!C269</f>
        <v>Żywiec</v>
      </c>
      <c r="D270" s="17" t="str">
        <f>'Spółki dnia'!D269</f>
        <v>objęcie hossy</v>
      </c>
      <c r="E270" s="76">
        <f>'Spółki dnia'!P269</f>
        <v>0</v>
      </c>
      <c r="F270" s="77">
        <f>'Spółki dnia'!Q269</f>
        <v>1.3953488372093553E-3</v>
      </c>
      <c r="G270" s="78">
        <f>'Spółki dnia'!R269</f>
        <v>2.6744186046511628E-2</v>
      </c>
      <c r="L270" s="5">
        <f t="shared" si="26"/>
        <v>2272.0296593416683</v>
      </c>
      <c r="M270" s="5">
        <f t="shared" si="27"/>
        <v>6870.8031963282501</v>
      </c>
      <c r="N270" s="5">
        <f t="shared" ref="N270:N273" si="28">IF(G270&gt;-$J$6,N269*(1+G270)*(1-$J$7)^2,N269*(1+(-$J$6))*(1-$J$7)^2)</f>
        <v>25091.283125517861</v>
      </c>
    </row>
    <row r="271" spans="2:14">
      <c r="B271" s="3">
        <f>'Spółki dnia'!B270</f>
        <v>269</v>
      </c>
      <c r="C271" s="15" t="str">
        <f>'Spółki dnia'!C270</f>
        <v>Intersport</v>
      </c>
      <c r="D271" s="17" t="str">
        <f>'Spółki dnia'!D270</f>
        <v>objęcie hossy</v>
      </c>
      <c r="E271" s="76">
        <f>'Spółki dnia'!P270</f>
        <v>1.0452961672473799E-2</v>
      </c>
      <c r="F271" s="77">
        <f>'Spółki dnia'!Q270</f>
        <v>3.4843205574912146E-3</v>
      </c>
      <c r="G271" s="78">
        <f>'Spółki dnia'!R270</f>
        <v>-1.3937282229965169E-2</v>
      </c>
      <c r="L271" s="5">
        <f t="shared" si="26"/>
        <v>2287.063425478535</v>
      </c>
      <c r="M271" s="5">
        <f t="shared" si="27"/>
        <v>6868.5681427217478</v>
      </c>
      <c r="N271" s="5">
        <f t="shared" si="28"/>
        <v>24647.650148627014</v>
      </c>
    </row>
    <row r="272" spans="2:14">
      <c r="B272" s="3">
        <f>'Spółki dnia'!B271</f>
        <v>270</v>
      </c>
      <c r="C272" s="15" t="str">
        <f>'Spółki dnia'!C271</f>
        <v>Kernel</v>
      </c>
      <c r="D272" s="17" t="str">
        <f>'Spółki dnia'!D271</f>
        <v xml:space="preserve">przecięcie SMA15 i SMA45 </v>
      </c>
      <c r="E272" s="76">
        <f>'Spółki dnia'!P271</f>
        <v>7.6335877862595417E-3</v>
      </c>
      <c r="F272" s="77">
        <f>'Spółki dnia'!Q271</f>
        <v>2.2137404580152713E-2</v>
      </c>
      <c r="G272" s="78">
        <f>'Spółki dnia'!R271</f>
        <v>4.5801526717557252E-2</v>
      </c>
      <c r="L272" s="5">
        <f t="shared" si="26"/>
        <v>2295.7730609191608</v>
      </c>
      <c r="M272" s="5">
        <f t="shared" si="27"/>
        <v>6993.9674014478078</v>
      </c>
      <c r="N272" s="5">
        <f t="shared" si="28"/>
        <v>25678.692318189773</v>
      </c>
    </row>
    <row r="273" spans="2:14">
      <c r="B273" s="3">
        <f>'Spółki dnia'!B272</f>
        <v>271</v>
      </c>
      <c r="C273" s="15" t="str">
        <f>'Spółki dnia'!C272</f>
        <v>Pozbud</v>
      </c>
      <c r="D273" s="17" t="str">
        <f>'Spółki dnia'!D272</f>
        <v>wolumen</v>
      </c>
      <c r="E273" s="76">
        <f>'Spółki dnia'!P272</f>
        <v>-1.0695187165775409E-2</v>
      </c>
      <c r="F273" s="77">
        <f>'Spółki dnia'!Q272</f>
        <v>-1.3368983957219322E-2</v>
      </c>
      <c r="G273" s="78">
        <f>'Spółki dnia'!R272</f>
        <v>4.8128342245989227E-2</v>
      </c>
      <c r="L273" s="5">
        <f t="shared" si="26"/>
        <v>2262.5969039585952</v>
      </c>
      <c r="M273" s="5">
        <f t="shared" si="27"/>
        <v>6874.2683065186275</v>
      </c>
      <c r="N273" s="5">
        <f t="shared" si="28"/>
        <v>26812.387024289543</v>
      </c>
    </row>
    <row r="274" spans="2:14">
      <c r="B274" s="3">
        <f>'Spółki dnia'!B273</f>
        <v>272</v>
      </c>
      <c r="C274" s="15" t="str">
        <f>'Spółki dnia'!C273</f>
        <v>Amica</v>
      </c>
      <c r="D274" s="17" t="str">
        <f>'Spółki dnia'!D273</f>
        <v>najniższy kurs od pół roku</v>
      </c>
      <c r="E274" s="76">
        <f>'Spółki dnia'!P273</f>
        <v>1.5384615384615385E-2</v>
      </c>
      <c r="F274" s="77">
        <f>'Spółki dnia'!Q273</f>
        <v>3.0769230769230771E-2</v>
      </c>
      <c r="G274" s="78">
        <f>'Spółki dnia'!R273</f>
        <v>-2.9230769230769209E-2</v>
      </c>
      <c r="L274" s="5">
        <f t="shared" ref="L274:L285" si="29">IF(E274&gt;-$J$6,L273*(1+E274)*(1-$J$7)^2,L273*(1+(-$J$6))*(1-$J$7)^2)</f>
        <v>2288.6842376014274</v>
      </c>
      <c r="M274" s="5">
        <f t="shared" ref="M274:M285" si="30">IF(F274&gt;-$J$6,M273*(1+F274)*(1-$J$7)^2,M273*(1+(-$J$6))*(1-$J$7)^2)</f>
        <v>7058.8838539259023</v>
      </c>
      <c r="N274" s="5">
        <f t="shared" ref="N274:N285" si="31">IF(G274&gt;-$J$6,N273*(1+G274)*(1-$J$7)^2,N273*(1+(-$J$6))*(1-$J$7)^2)</f>
        <v>25929.825456806753</v>
      </c>
    </row>
    <row r="275" spans="2:14">
      <c r="B275" s="3">
        <f>'Spółki dnia'!B274</f>
        <v>273</v>
      </c>
      <c r="C275" s="15" t="str">
        <f>'Spółki dnia'!C274</f>
        <v>Komputron</v>
      </c>
      <c r="D275" s="17" t="str">
        <f>'Spółki dnia'!D274</f>
        <v>przenikanie</v>
      </c>
      <c r="E275" s="76">
        <f>'Spółki dnia'!P274</f>
        <v>-2.8142589118198939E-2</v>
      </c>
      <c r="F275" s="77">
        <f>'Spółki dnia'!Q274</f>
        <v>-8.0675422138836717E-2</v>
      </c>
      <c r="G275" s="78">
        <f>'Spółki dnia'!R274</f>
        <v>-7.1294559099437133E-2</v>
      </c>
      <c r="L275" s="5">
        <f t="shared" si="29"/>
        <v>2215.8305231106856</v>
      </c>
      <c r="M275" s="5">
        <f t="shared" si="30"/>
        <v>6821.1230105161458</v>
      </c>
      <c r="N275" s="5">
        <f t="shared" si="31"/>
        <v>25056.444154938563</v>
      </c>
    </row>
    <row r="276" spans="2:14">
      <c r="B276" s="3">
        <f>'Spółki dnia'!B275</f>
        <v>274</v>
      </c>
      <c r="C276" s="15" t="str">
        <f>'Spółki dnia'!C275</f>
        <v>ALMA</v>
      </c>
      <c r="D276" s="17" t="str">
        <f>'Spółki dnia'!D275</f>
        <v>objęcie hossy</v>
      </c>
      <c r="E276" s="76">
        <f>'Spółki dnia'!P275</f>
        <v>-6.9084628670120652E-3</v>
      </c>
      <c r="F276" s="77">
        <f>'Spółki dnia'!Q275</f>
        <v>-9.3264248704663065E-3</v>
      </c>
      <c r="G276" s="78">
        <f>'Spółki dnia'!R275</f>
        <v>-1.381692573402413E-2</v>
      </c>
      <c r="L276" s="5">
        <f t="shared" si="29"/>
        <v>2192.1684984557096</v>
      </c>
      <c r="M276" s="5">
        <f t="shared" si="30"/>
        <v>6731.8521898111103</v>
      </c>
      <c r="N276" s="5">
        <f t="shared" si="31"/>
        <v>24616.431414579336</v>
      </c>
    </row>
    <row r="277" spans="2:14">
      <c r="B277" s="3">
        <f>'Spółki dnia'!B276</f>
        <v>275</v>
      </c>
      <c r="C277" s="15" t="str">
        <f>'Spółki dnia'!C276</f>
        <v>GPW</v>
      </c>
      <c r="D277" s="17" t="str">
        <f>'Spółki dnia'!D276</f>
        <v>młot</v>
      </c>
      <c r="E277" s="76">
        <f>'Spółki dnia'!P276</f>
        <v>3.0750307503075031E-2</v>
      </c>
      <c r="F277" s="77">
        <f>'Spółki dnia'!Q276</f>
        <v>2.0910209102091057E-2</v>
      </c>
      <c r="G277" s="78">
        <f>'Spółki dnia'!R276</f>
        <v>3.3210332103321069E-2</v>
      </c>
      <c r="L277" s="5">
        <f t="shared" si="29"/>
        <v>2251.0001132148836</v>
      </c>
      <c r="M277" s="5">
        <f t="shared" si="30"/>
        <v>6846.525493708823</v>
      </c>
      <c r="N277" s="5">
        <f t="shared" si="31"/>
        <v>25337.39407876744</v>
      </c>
    </row>
    <row r="278" spans="2:14">
      <c r="B278" s="3">
        <f>'Spółki dnia'!B277</f>
        <v>276</v>
      </c>
      <c r="C278" s="15" t="str">
        <f>'Spółki dnia'!C277</f>
        <v>KCI</v>
      </c>
      <c r="D278" s="17" t="str">
        <f>'Spółki dnia'!D277</f>
        <v>przecięcie kursu i SMA200</v>
      </c>
      <c r="E278" s="76">
        <f>'Spółki dnia'!P277</f>
        <v>0</v>
      </c>
      <c r="F278" s="77">
        <f>'Spółki dnia'!Q277</f>
        <v>0</v>
      </c>
      <c r="G278" s="78">
        <f>'Spółki dnia'!R277</f>
        <v>-2.0000000000000018E-2</v>
      </c>
      <c r="L278" s="5">
        <f t="shared" si="29"/>
        <v>2242.4544388950758</v>
      </c>
      <c r="M278" s="5">
        <f t="shared" si="30"/>
        <v>6820.5334127897622</v>
      </c>
      <c r="N278" s="5">
        <f t="shared" si="31"/>
        <v>24736.379380275532</v>
      </c>
    </row>
    <row r="279" spans="2:14">
      <c r="B279" s="3">
        <f>'Spółki dnia'!B278</f>
        <v>277</v>
      </c>
      <c r="C279" s="15" t="str">
        <f>'Spółki dnia'!C278</f>
        <v>Asseco Poland</v>
      </c>
      <c r="D279" s="17" t="str">
        <f>'Spółki dnia'!D278</f>
        <v>młot</v>
      </c>
      <c r="E279" s="76">
        <f>'Spółki dnia'!P278</f>
        <v>1.0362694300518081E-2</v>
      </c>
      <c r="F279" s="77">
        <f>'Spółki dnia'!Q278</f>
        <v>1.742816768723509E-2</v>
      </c>
      <c r="G279" s="78">
        <f>'Spółki dnia'!R278</f>
        <v>-9.4206311822890121E-4</v>
      </c>
      <c r="L279" s="5">
        <f t="shared" si="29"/>
        <v>2257.0908571042528</v>
      </c>
      <c r="M279" s="5">
        <f t="shared" si="30"/>
        <v>6913.0581333796736</v>
      </c>
      <c r="N279" s="5">
        <f t="shared" si="31"/>
        <v>24619.255674419343</v>
      </c>
    </row>
    <row r="280" spans="2:14">
      <c r="B280" s="3">
        <f>'Spółki dnia'!B279</f>
        <v>278</v>
      </c>
      <c r="C280" s="15" t="str">
        <f>'Spółki dnia'!C279</f>
        <v>Polnord</v>
      </c>
      <c r="D280" s="17" t="str">
        <f>'Spółki dnia'!D279</f>
        <v>wolumen</v>
      </c>
      <c r="E280" s="76">
        <f>'Spółki dnia'!P279</f>
        <v>-1.9114688128772588E-2</v>
      </c>
      <c r="F280" s="77">
        <f>'Spółki dnia'!Q279</f>
        <v>-5.935613682092554E-2</v>
      </c>
      <c r="G280" s="78">
        <f>'Spółki dnia'!R279</f>
        <v>-4.6277665995975763E-2</v>
      </c>
      <c r="L280" s="5">
        <f t="shared" si="29"/>
        <v>2205.5422620187319</v>
      </c>
      <c r="M280" s="5">
        <f t="shared" si="30"/>
        <v>6680.2090645543112</v>
      </c>
      <c r="N280" s="5">
        <f t="shared" si="31"/>
        <v>23790.017637018445</v>
      </c>
    </row>
    <row r="281" spans="2:14">
      <c r="B281" s="3">
        <f>'Spółki dnia'!B280</f>
        <v>279</v>
      </c>
      <c r="C281" s="15" t="str">
        <f>'Spółki dnia'!C280</f>
        <v>PKN Orlen</v>
      </c>
      <c r="D281" s="17" t="str">
        <f>'Spółki dnia'!D280</f>
        <v xml:space="preserve">kurs najwyższy od 6 m-cy </v>
      </c>
      <c r="E281" s="76">
        <f>'Spółki dnia'!P280</f>
        <v>-2.3041474654377881E-2</v>
      </c>
      <c r="F281" s="77">
        <f>'Spółki dnia'!Q280</f>
        <v>-1.1059907834101408E-2</v>
      </c>
      <c r="G281" s="78">
        <f>'Spółki dnia'!R280</f>
        <v>1.1981566820276471E-2</v>
      </c>
      <c r="L281" s="5">
        <f t="shared" si="29"/>
        <v>2146.5431458400594</v>
      </c>
      <c r="M281" s="5">
        <f t="shared" si="30"/>
        <v>6581.2463758683689</v>
      </c>
      <c r="N281" s="5">
        <f t="shared" si="31"/>
        <v>23983.661008528725</v>
      </c>
    </row>
    <row r="282" spans="2:14">
      <c r="B282" s="3">
        <f>'Spółki dnia'!B281</f>
        <v>280</v>
      </c>
      <c r="C282" s="15" t="str">
        <f>'Spółki dnia'!C281</f>
        <v>Monnari</v>
      </c>
      <c r="D282" s="17" t="str">
        <f>'Spółki dnia'!D281</f>
        <v>wolumen</v>
      </c>
      <c r="E282" s="76">
        <f>'Spółki dnia'!P281</f>
        <v>0.21111111111111117</v>
      </c>
      <c r="F282" s="77">
        <f>'Spółki dnia'!Q281</f>
        <v>0.13888888888888876</v>
      </c>
      <c r="G282" s="78">
        <f>'Spółki dnia'!R281</f>
        <v>0.23888888888888885</v>
      </c>
      <c r="L282" s="5">
        <f t="shared" si="29"/>
        <v>2589.832770764689</v>
      </c>
      <c r="M282" s="5">
        <f t="shared" si="30"/>
        <v>7466.8532587644149</v>
      </c>
      <c r="N282" s="5">
        <f t="shared" si="31"/>
        <v>29600.288656277222</v>
      </c>
    </row>
    <row r="283" spans="2:14">
      <c r="B283" s="3">
        <f>'Spółki dnia'!B282</f>
        <v>281</v>
      </c>
      <c r="C283" s="15" t="str">
        <f>'Spółki dnia'!C282</f>
        <v>Yawal</v>
      </c>
      <c r="D283" s="17" t="str">
        <f>'Spółki dnia'!D282</f>
        <v>przecięcie kursu i SMA200</v>
      </c>
      <c r="E283" s="76">
        <f>'Spółki dnia'!P282</f>
        <v>3.3999999999999989E-2</v>
      </c>
      <c r="F283" s="77">
        <f>'Spółki dnia'!Q282</f>
        <v>2.7999999999999935E-2</v>
      </c>
      <c r="G283" s="78">
        <f>'Spółki dnia'!R282</f>
        <v>4.8000000000000043E-2</v>
      </c>
      <c r="L283" s="5">
        <f t="shared" si="29"/>
        <v>2667.7207812201768</v>
      </c>
      <c r="M283" s="5">
        <f t="shared" si="30"/>
        <v>7646.784344529573</v>
      </c>
      <c r="N283" s="5">
        <f t="shared" si="31"/>
        <v>30903.33430841384</v>
      </c>
    </row>
    <row r="284" spans="2:14">
      <c r="B284" s="3">
        <f>'Spółki dnia'!B283</f>
        <v>282</v>
      </c>
      <c r="C284" s="15" t="str">
        <f>'Spółki dnia'!C283</f>
        <v>Dragowski</v>
      </c>
      <c r="D284" s="17" t="str">
        <f>'Spółki dnia'!D283</f>
        <v>przecięcie kursu i SMA200</v>
      </c>
      <c r="E284" s="76">
        <f>'Spółki dnia'!P283</f>
        <v>4.4444444444444363E-2</v>
      </c>
      <c r="F284" s="77">
        <f>'Spółki dnia'!Q283</f>
        <v>2.222222222222224E-2</v>
      </c>
      <c r="G284" s="78">
        <f>'Spółki dnia'!R283</f>
        <v>0.11111111111111108</v>
      </c>
      <c r="L284" s="5">
        <f t="shared" si="29"/>
        <v>2775.7083204001624</v>
      </c>
      <c r="M284" s="5">
        <f t="shared" si="30"/>
        <v>7787.0375948876626</v>
      </c>
      <c r="N284" s="5">
        <f t="shared" si="31"/>
        <v>34206.681332309694</v>
      </c>
    </row>
    <row r="285" spans="2:14">
      <c r="B285" s="3">
        <f>'Spółki dnia'!B284</f>
        <v>283</v>
      </c>
      <c r="C285" s="15" t="str">
        <f>'Spółki dnia'!C284</f>
        <v>Synthos</v>
      </c>
      <c r="D285" s="17" t="str">
        <f>'Spółki dnia'!D284</f>
        <v>przecięcie kursu i SMA200</v>
      </c>
      <c r="E285" s="76">
        <f>'Spółki dnia'!P284</f>
        <v>2.7923211169284336E-2</v>
      </c>
      <c r="F285" s="77">
        <f>'Spółki dnia'!Q284</f>
        <v>0.1116928446771378</v>
      </c>
      <c r="G285" s="78">
        <f>'Spółki dnia'!R284</f>
        <v>0.10994764397905757</v>
      </c>
      <c r="L285" s="5">
        <f t="shared" si="29"/>
        <v>2842.3830930433169</v>
      </c>
      <c r="M285" s="5">
        <f t="shared" si="30"/>
        <v>8623.9294093879544</v>
      </c>
      <c r="N285" s="5">
        <f t="shared" si="31"/>
        <v>37823.485439925149</v>
      </c>
    </row>
    <row r="286" spans="2:14">
      <c r="B286" s="3">
        <f>'Spółki dnia'!B285</f>
        <v>284</v>
      </c>
      <c r="C286" s="15" t="str">
        <f>'Spółki dnia'!C285</f>
        <v>Euco</v>
      </c>
      <c r="D286" s="17" t="str">
        <f>'Spółki dnia'!D285</f>
        <v xml:space="preserve">kurs najwyższy od 6 m-cy </v>
      </c>
      <c r="E286" s="76">
        <f>'Spółki dnia'!P285</f>
        <v>0</v>
      </c>
      <c r="F286" s="77">
        <f>'Spółki dnia'!Q285</f>
        <v>6.0956790123456721E-2</v>
      </c>
      <c r="G286" s="78">
        <f>'Spółki dnia'!R285</f>
        <v>7.7160493827160212E-3</v>
      </c>
      <c r="L286" s="5">
        <f t="shared" ref="L286" si="32">IF(E286&gt;-$J$6,L285*(1+E286)*(1-$J$7)^2,L285*(1+(-$J$6))*(1-$J$7)^2)</f>
        <v>2831.5922982927182</v>
      </c>
      <c r="M286" s="5">
        <f t="shared" ref="M286" si="33">IF(F286&gt;-$J$6,M285*(1+F286)*(1-$J$7)^2,M285*(1+(-$J$6))*(1-$J$7)^2)</f>
        <v>9114.8809519861024</v>
      </c>
      <c r="N286" s="5">
        <f t="shared" ref="N286" si="34">IF(G286&gt;-$J$6,N285*(1+G286)*(1-$J$7)^2,N285*(1+(-$J$6))*(1-$J$7)^2)</f>
        <v>37970.632651137996</v>
      </c>
    </row>
    <row r="287" spans="2:14">
      <c r="B287" s="3">
        <f>'Spółki dnia'!B286</f>
        <v>285</v>
      </c>
      <c r="C287" s="15" t="str">
        <f>'Spółki dnia'!C286</f>
        <v>Pozbud</v>
      </c>
      <c r="D287" s="17" t="str">
        <f>'Spółki dnia'!D286</f>
        <v xml:space="preserve">kurs najwyższy od 6 m-cy </v>
      </c>
      <c r="E287" s="76">
        <f>'Spółki dnia'!P286</f>
        <v>5.3658536585366012E-2</v>
      </c>
      <c r="F287" s="77">
        <f>'Spółki dnia'!Q286</f>
        <v>8.5365853658536717E-2</v>
      </c>
      <c r="G287" s="78">
        <f>'Spółki dnia'!R286</f>
        <v>9.7560975609756198E-2</v>
      </c>
      <c r="L287" s="5">
        <f t="shared" ref="L287:L292" si="35">IF(E287&gt;-$J$6,L286*(1+E287)*(1-$J$7)^2,L286*(1+(-$J$6))*(1-$J$7)^2)</f>
        <v>2972.2047484643858</v>
      </c>
      <c r="M287" s="5">
        <f t="shared" ref="M287:M292" si="36">IF(F287&gt;-$J$6,M286*(1+F287)*(1-$J$7)^2,M286*(1+(-$J$6))*(1-$J$7)^2)</f>
        <v>9855.4229330353974</v>
      </c>
      <c r="N287" s="5">
        <f t="shared" ref="N287:N292" si="37">IF(G287&gt;-$J$6,N286*(1+G287)*(1-$J$7)^2,N286*(1+(-$J$6))*(1-$J$7)^2)</f>
        <v>41516.869742613155</v>
      </c>
    </row>
    <row r="288" spans="2:14">
      <c r="B288" s="3">
        <f>'Spółki dnia'!B287</f>
        <v>286</v>
      </c>
      <c r="C288" s="15" t="str">
        <f>'Spółki dnia'!C287</f>
        <v>Izolacja</v>
      </c>
      <c r="D288" s="17" t="str">
        <f>'Spółki dnia'!D287</f>
        <v>wolumen</v>
      </c>
      <c r="E288" s="76">
        <f>'Spółki dnia'!P287</f>
        <v>0</v>
      </c>
      <c r="F288" s="77">
        <f>'Spółki dnia'!Q287</f>
        <v>1.2345679012345552E-2</v>
      </c>
      <c r="G288" s="78">
        <f>'Spółki dnia'!R287</f>
        <v>0.11111111111111106</v>
      </c>
      <c r="L288" s="5">
        <f t="shared" si="35"/>
        <v>2960.921100079363</v>
      </c>
      <c r="M288" s="5">
        <f t="shared" si="36"/>
        <v>9939.2178780896938</v>
      </c>
      <c r="N288" s="5">
        <f t="shared" si="37"/>
        <v>45954.728348323333</v>
      </c>
    </row>
    <row r="289" spans="2:14">
      <c r="B289" s="3">
        <f>'Spółki dnia'!B288</f>
        <v>287</v>
      </c>
      <c r="C289" s="15" t="str">
        <f>'Spółki dnia'!C288</f>
        <v>Sanwil</v>
      </c>
      <c r="D289" s="17" t="str">
        <f>'Spółki dnia'!D288</f>
        <v>wolumen</v>
      </c>
      <c r="E289" s="76">
        <f>'Spółki dnia'!P288</f>
        <v>-3.2258064516129059E-2</v>
      </c>
      <c r="F289" s="77">
        <f>'Spółki dnia'!Q288</f>
        <v>0.12903225806451607</v>
      </c>
      <c r="G289" s="78">
        <f>'Spółki dnia'!R288</f>
        <v>0</v>
      </c>
      <c r="L289" s="5">
        <f t="shared" si="35"/>
        <v>2861.1898801595057</v>
      </c>
      <c r="M289" s="5">
        <f t="shared" si="36"/>
        <v>11179.095663726846</v>
      </c>
      <c r="N289" s="5">
        <f t="shared" si="37"/>
        <v>45780.266277169045</v>
      </c>
    </row>
    <row r="290" spans="2:14">
      <c r="B290" s="3">
        <f>'Spółki dnia'!B289</f>
        <v>288</v>
      </c>
      <c r="C290" s="15" t="str">
        <f>'Spółki dnia'!C289</f>
        <v>Koelner</v>
      </c>
      <c r="D290" s="17" t="str">
        <f>'Spółki dnia'!D289</f>
        <v>objęcie hossy</v>
      </c>
      <c r="E290" s="76">
        <f>'Spółki dnia'!P289</f>
        <v>-3.8216560509553329E-3</v>
      </c>
      <c r="F290" s="77">
        <f>'Spółki dnia'!Q289</f>
        <v>-5.7324840764331121E-2</v>
      </c>
      <c r="G290" s="78">
        <f>'Spółki dnia'!R289</f>
        <v>-6.2420382165605012E-2</v>
      </c>
      <c r="L290" s="5">
        <f t="shared" si="35"/>
        <v>2839.4347154561874</v>
      </c>
      <c r="M290" s="5">
        <f t="shared" si="36"/>
        <v>10802.555793037829</v>
      </c>
      <c r="N290" s="5">
        <f t="shared" si="37"/>
        <v>44238.272536114753</v>
      </c>
    </row>
    <row r="291" spans="2:14">
      <c r="B291" s="3">
        <f>'Spółki dnia'!B290</f>
        <v>289</v>
      </c>
      <c r="C291" s="15" t="str">
        <f>'Spółki dnia'!C290</f>
        <v>TauronPE</v>
      </c>
      <c r="D291" s="17" t="str">
        <f>'Spółki dnia'!D290</f>
        <v>objęcie hossy</v>
      </c>
      <c r="E291" s="76">
        <f>'Spółki dnia'!P290</f>
        <v>-1.0638297872340387E-2</v>
      </c>
      <c r="F291" s="77">
        <f>'Spółki dnia'!Q290</f>
        <v>-4.0425531914893696E-2</v>
      </c>
      <c r="G291" s="78">
        <f>'Spółki dnia'!R290</f>
        <v>-4.2553191489361736E-2</v>
      </c>
      <c r="L291" s="5">
        <f t="shared" si="35"/>
        <v>2798.5630382170239</v>
      </c>
      <c r="M291" s="5">
        <f t="shared" si="36"/>
        <v>10438.698725903178</v>
      </c>
      <c r="N291" s="5">
        <f t="shared" si="37"/>
        <v>42748.216996622134</v>
      </c>
    </row>
    <row r="292" spans="2:14">
      <c r="B292" s="3">
        <f>'Spółki dnia'!B291</f>
        <v>290</v>
      </c>
      <c r="C292" s="15" t="str">
        <f>'Spółki dnia'!C291</f>
        <v>Polmed</v>
      </c>
      <c r="D292" s="17" t="str">
        <f>'Spółki dnia'!D291</f>
        <v xml:space="preserve">kurs najwyższy od 6 m-cy </v>
      </c>
      <c r="E292" s="76">
        <f>'Spółki dnia'!P291</f>
        <v>-1.0582010582010474E-2</v>
      </c>
      <c r="F292" s="77">
        <f>'Spółki dnia'!Q291</f>
        <v>-4.2328042328042249E-2</v>
      </c>
      <c r="G292" s="78">
        <f>'Spółki dnia'!R291</f>
        <v>-4.7619047619047547E-2</v>
      </c>
      <c r="L292" s="5">
        <f t="shared" si="35"/>
        <v>2758.436605701464</v>
      </c>
      <c r="M292" s="5">
        <f t="shared" si="36"/>
        <v>10087.097273813732</v>
      </c>
      <c r="N292" s="5">
        <f t="shared" si="37"/>
        <v>41308.350250305382</v>
      </c>
    </row>
    <row r="293" spans="2:14">
      <c r="B293" s="3">
        <f>'Spółki dnia'!B292</f>
        <v>291</v>
      </c>
      <c r="C293" s="15" t="str">
        <f>'Spółki dnia'!C292</f>
        <v>Agroton</v>
      </c>
      <c r="D293" s="17" t="str">
        <f>'Spółki dnia'!D292</f>
        <v>przecięcie kursu i SMA200</v>
      </c>
      <c r="E293" s="76">
        <f>'Spółki dnia'!P292</f>
        <v>-0.11392405063291136</v>
      </c>
      <c r="F293" s="77">
        <f>'Spółki dnia'!Q292</f>
        <v>-0.11983122362869197</v>
      </c>
      <c r="G293" s="78">
        <f>'Spółki dnia'!R292</f>
        <v>-0.11814345991561184</v>
      </c>
      <c r="L293" s="5">
        <f t="shared" ref="L293:L315" si="38">IF(E293&gt;-$J$6,L292*(1+E293)*(1-$J$7)^2,L292*(1+(-$J$6))*(1-$J$7)^2)</f>
        <v>2665.525569419267</v>
      </c>
      <c r="M293" s="5">
        <f t="shared" ref="M293:M315" si="39">IF(F293&gt;-$J$6,M292*(1+F293)*(1-$J$7)^2,M292*(1+(-$J$6))*(1-$J$7)^2)</f>
        <v>9747.3386370365661</v>
      </c>
      <c r="N293" s="5">
        <f t="shared" ref="N293:N310" si="40">IF(G293&gt;-$J$6,N292*(1+G293)*(1-$J$7)^2,N292*(1+(-$J$6))*(1-$J$7)^2)</f>
        <v>39916.981813223669</v>
      </c>
    </row>
    <row r="294" spans="2:14">
      <c r="B294" s="3">
        <f>'Spółki dnia'!B293</f>
        <v>292</v>
      </c>
      <c r="C294" s="15" t="str">
        <f>'Spółki dnia'!C293</f>
        <v>Getin Noble</v>
      </c>
      <c r="D294" s="17" t="str">
        <f>'Spółki dnia'!D293</f>
        <v>przecięcie kursu i SMA200</v>
      </c>
      <c r="E294" s="76">
        <f>'Spółki dnia'!P293</f>
        <v>-1.0830324909747223E-2</v>
      </c>
      <c r="F294" s="77">
        <f>'Spółki dnia'!Q293</f>
        <v>-2.5270758122743625E-2</v>
      </c>
      <c r="G294" s="78">
        <f>'Spółki dnia'!R293</f>
        <v>-6.1371841155234634E-2</v>
      </c>
      <c r="L294" s="5">
        <f t="shared" si="38"/>
        <v>2626.6472829457098</v>
      </c>
      <c r="M294" s="5">
        <f t="shared" si="39"/>
        <v>9464.9464378673038</v>
      </c>
      <c r="N294" s="5">
        <f t="shared" si="40"/>
        <v>38572.47814115863</v>
      </c>
    </row>
    <row r="295" spans="2:14">
      <c r="B295" s="3">
        <f>'Spółki dnia'!B294</f>
        <v>293</v>
      </c>
      <c r="C295" s="15" t="str">
        <f>'Spółki dnia'!C294</f>
        <v>Wawel</v>
      </c>
      <c r="D295" s="17" t="str">
        <f>'Spółki dnia'!D294</f>
        <v>młot</v>
      </c>
      <c r="E295" s="76">
        <f>'Spółki dnia'!P294</f>
        <v>-9.2879256965944269E-3</v>
      </c>
      <c r="F295" s="77">
        <f>'Spółki dnia'!Q294</f>
        <v>-2.1052631578947368E-2</v>
      </c>
      <c r="G295" s="78">
        <f>'Spółki dnia'!R294</f>
        <v>-3.3436532507739938E-2</v>
      </c>
      <c r="L295" s="5">
        <f t="shared" si="38"/>
        <v>2592.3720178003291</v>
      </c>
      <c r="M295" s="5">
        <f t="shared" si="39"/>
        <v>9230.5082559682578</v>
      </c>
      <c r="N295" s="5">
        <f t="shared" si="40"/>
        <v>37273.260711742267</v>
      </c>
    </row>
    <row r="296" spans="2:14">
      <c r="B296" s="3">
        <f>'Spółki dnia'!B295</f>
        <v>294</v>
      </c>
      <c r="C296" s="15" t="str">
        <f>'Spółki dnia'!C295</f>
        <v>Cognor</v>
      </c>
      <c r="D296" s="17" t="str">
        <f>'Spółki dnia'!D295</f>
        <v>objęcie hossy</v>
      </c>
      <c r="E296" s="76">
        <f>'Spółki dnia'!P295</f>
        <v>-1.435406698564584E-2</v>
      </c>
      <c r="F296" s="77">
        <f>'Spółki dnia'!Q295</f>
        <v>-6.6985645933014315E-2</v>
      </c>
      <c r="G296" s="78">
        <f>'Spółki dnia'!R295</f>
        <v>-3.8277511961722521E-2</v>
      </c>
      <c r="L296" s="5">
        <f t="shared" si="38"/>
        <v>2545.4605487785097</v>
      </c>
      <c r="M296" s="5">
        <f t="shared" si="39"/>
        <v>8919.6016773284719</v>
      </c>
      <c r="N296" s="5">
        <f t="shared" si="40"/>
        <v>36017.804171183554</v>
      </c>
    </row>
    <row r="297" spans="2:14">
      <c r="B297" s="3">
        <f>'Spółki dnia'!B296</f>
        <v>295</v>
      </c>
      <c r="C297" s="15" t="str">
        <f>'Spółki dnia'!C296</f>
        <v>UniCredit</v>
      </c>
      <c r="D297" s="17" t="str">
        <f>'Spółki dnia'!D296</f>
        <v>objęcie hossy</v>
      </c>
      <c r="E297" s="76">
        <f>'Spółki dnia'!P296</f>
        <v>-3.2573289902279438E-3</v>
      </c>
      <c r="F297" s="77">
        <f>'Spółki dnia'!Q296</f>
        <v>-1.3029315960912006E-2</v>
      </c>
      <c r="G297" s="78">
        <f>'Spółki dnia'!R296</f>
        <v>-8.7947882736156335E-2</v>
      </c>
      <c r="L297" s="5">
        <f t="shared" si="38"/>
        <v>2527.5370627640204</v>
      </c>
      <c r="M297" s="5">
        <f t="shared" si="39"/>
        <v>8769.9642846487095</v>
      </c>
      <c r="N297" s="5">
        <f t="shared" si="40"/>
        <v>34804.634543417931</v>
      </c>
    </row>
    <row r="298" spans="2:14">
      <c r="B298" s="3">
        <f>'Spółki dnia'!B297</f>
        <v>296</v>
      </c>
      <c r="C298" s="15" t="str">
        <f>'Spółki dnia'!C297</f>
        <v>Rank Progress</v>
      </c>
      <c r="D298" s="17" t="str">
        <f>'Spółki dnia'!D297</f>
        <v>młot</v>
      </c>
      <c r="E298" s="76">
        <f>'Spółki dnia'!P297</f>
        <v>-4.4176706827309363E-2</v>
      </c>
      <c r="F298" s="77">
        <f>'Spółki dnia'!Q297</f>
        <v>-1.8072289156626654E-2</v>
      </c>
      <c r="G298" s="78">
        <f>'Spółki dnia'!R297</f>
        <v>3.0120481927710199E-3</v>
      </c>
      <c r="L298" s="5">
        <f t="shared" si="38"/>
        <v>2442.4032999442843</v>
      </c>
      <c r="M298" s="5">
        <f t="shared" si="39"/>
        <v>8578.7784519874222</v>
      </c>
      <c r="N298" s="5">
        <f t="shared" si="40"/>
        <v>34776.937825609195</v>
      </c>
    </row>
    <row r="299" spans="2:14">
      <c r="B299" s="3">
        <f>'Spółki dnia'!B298</f>
        <v>297</v>
      </c>
      <c r="C299" s="15" t="str">
        <f>'Spółki dnia'!C298</f>
        <v>BZ WBK</v>
      </c>
      <c r="D299" s="17" t="str">
        <f>'Spółki dnia'!D298</f>
        <v>młot</v>
      </c>
      <c r="E299" s="76">
        <f>'Spółki dnia'!P298</f>
        <v>-7.8431372549019607E-3</v>
      </c>
      <c r="F299" s="77">
        <f>'Spółki dnia'!Q298</f>
        <v>-1.2156862745098017E-2</v>
      </c>
      <c r="G299" s="78">
        <f>'Spółki dnia'!R298</f>
        <v>-1.1764705882352941E-2</v>
      </c>
      <c r="L299" s="5">
        <f t="shared" si="38"/>
        <v>2414.0476042099745</v>
      </c>
      <c r="M299" s="5">
        <f t="shared" si="39"/>
        <v>8442.3149605302551</v>
      </c>
      <c r="N299" s="5">
        <f t="shared" si="40"/>
        <v>34237.323818304285</v>
      </c>
    </row>
    <row r="300" spans="2:14">
      <c r="B300" s="3">
        <f>'Spółki dnia'!B299</f>
        <v>298</v>
      </c>
      <c r="C300" s="15" t="str">
        <f>'Spółki dnia'!C299</f>
        <v>Apator</v>
      </c>
      <c r="D300" s="17" t="str">
        <f>'Spółki dnia'!D299</f>
        <v>objęcie hossy</v>
      </c>
      <c r="E300" s="76">
        <f>'Spółki dnia'!P299</f>
        <v>1.723543605653125E-3</v>
      </c>
      <c r="F300" s="77">
        <f>'Spółki dnia'!Q299</f>
        <v>2.0337814546708025E-2</v>
      </c>
      <c r="G300" s="78">
        <f>'Spółki dnia'!R299</f>
        <v>1.3443640124095036E-2</v>
      </c>
      <c r="L300" s="5">
        <f t="shared" si="38"/>
        <v>2409.0278586360064</v>
      </c>
      <c r="M300" s="5">
        <f t="shared" si="39"/>
        <v>8581.3110429831977</v>
      </c>
      <c r="N300" s="5">
        <f t="shared" si="40"/>
        <v>34565.872464160318</v>
      </c>
    </row>
    <row r="301" spans="2:14">
      <c r="B301" s="3">
        <f>'Spółki dnia'!B300</f>
        <v>299</v>
      </c>
      <c r="C301" s="15" t="str">
        <f>'Spółki dnia'!C300</f>
        <v>Millenium</v>
      </c>
      <c r="D301" s="17" t="str">
        <f>'Spółki dnia'!D300</f>
        <v>młot</v>
      </c>
      <c r="E301" s="76">
        <f>'Spółki dnia'!P300</f>
        <v>4.1758241758241846E-2</v>
      </c>
      <c r="F301" s="77">
        <f>'Spółki dnia'!Q300</f>
        <v>4.1758241758241846E-2</v>
      </c>
      <c r="G301" s="78">
        <f>'Spółki dnia'!R300</f>
        <v>4.3956043956043994E-2</v>
      </c>
      <c r="L301" s="5">
        <f t="shared" si="38"/>
        <v>2500.0971125240044</v>
      </c>
      <c r="M301" s="5">
        <f t="shared" si="39"/>
        <v>8905.7131005450392</v>
      </c>
      <c r="N301" s="5">
        <f t="shared" si="40"/>
        <v>35948.257785732203</v>
      </c>
    </row>
    <row r="302" spans="2:14">
      <c r="B302" s="3">
        <f>'Spółki dnia'!B301</f>
        <v>300</v>
      </c>
      <c r="C302" s="15" t="str">
        <f>'Spółki dnia'!C301</f>
        <v>Handlowy</v>
      </c>
      <c r="D302" s="17" t="str">
        <f>'Spółki dnia'!D301</f>
        <v>młot</v>
      </c>
      <c r="E302" s="76">
        <f>'Spółki dnia'!P301</f>
        <v>1.1111111111111112E-2</v>
      </c>
      <c r="F302" s="77">
        <f>'Spółki dnia'!Q301</f>
        <v>3.000000000000003E-2</v>
      </c>
      <c r="G302" s="78">
        <f>'Spółki dnia'!R301</f>
        <v>1.888888888888892E-2</v>
      </c>
      <c r="L302" s="5">
        <f t="shared" si="38"/>
        <v>2518.2791662786226</v>
      </c>
      <c r="M302" s="5">
        <f t="shared" si="39"/>
        <v>9138.0606465988785</v>
      </c>
      <c r="N302" s="5">
        <f t="shared" si="40"/>
        <v>36488.228991633769</v>
      </c>
    </row>
    <row r="303" spans="2:14">
      <c r="B303" s="3">
        <f>'Spółki dnia'!B302</f>
        <v>301</v>
      </c>
      <c r="C303" s="15" t="str">
        <f>'Spółki dnia'!C302</f>
        <v>Sfinks</v>
      </c>
      <c r="D303" s="17" t="str">
        <f>'Spółki dnia'!D302</f>
        <v>młot</v>
      </c>
      <c r="E303" s="76">
        <f>'Spółki dnia'!P302</f>
        <v>-2.0100502512562832E-2</v>
      </c>
      <c r="F303" s="77">
        <f>'Spółki dnia'!Q302</f>
        <v>-4.0201005025125663E-2</v>
      </c>
      <c r="G303" s="78">
        <f>'Spółki dnia'!R302</f>
        <v>-4.5226130653266375E-2</v>
      </c>
      <c r="L303" s="5">
        <f t="shared" si="38"/>
        <v>2458.292287963508</v>
      </c>
      <c r="M303" s="5">
        <f t="shared" si="39"/>
        <v>8830.2679344045155</v>
      </c>
      <c r="N303" s="5">
        <f t="shared" si="40"/>
        <v>35259.214280653054</v>
      </c>
    </row>
    <row r="304" spans="2:14">
      <c r="B304" s="3">
        <f>'Spółki dnia'!B303</f>
        <v>302</v>
      </c>
      <c r="C304" s="15" t="str">
        <f>'Spółki dnia'!C303</f>
        <v>Alma</v>
      </c>
      <c r="D304" s="17" t="str">
        <f>'Spółki dnia'!D303</f>
        <v>wolumen</v>
      </c>
      <c r="E304" s="76">
        <f>'Spółki dnia'!P303</f>
        <v>-2.0000000000000018E-2</v>
      </c>
      <c r="F304" s="77">
        <f>'Spółki dnia'!Q303</f>
        <v>-1.5937500000000049E-2</v>
      </c>
      <c r="G304" s="78">
        <f>'Spółki dnia'!R303</f>
        <v>-7.7500000000000013E-2</v>
      </c>
      <c r="L304" s="5">
        <f t="shared" si="38"/>
        <v>2399.9804586703181</v>
      </c>
      <c r="M304" s="5">
        <f t="shared" si="39"/>
        <v>8656.5466733742815</v>
      </c>
      <c r="N304" s="5">
        <f t="shared" si="40"/>
        <v>34071.59585558562</v>
      </c>
    </row>
    <row r="305" spans="2:14">
      <c r="B305" s="3">
        <f>'Spółki dnia'!B304</f>
        <v>303</v>
      </c>
      <c r="C305" s="15" t="str">
        <f>'Spółki dnia'!C304</f>
        <v>Paged</v>
      </c>
      <c r="D305" s="17" t="str">
        <f>'Spółki dnia'!D304</f>
        <v xml:space="preserve">kurs najwyższy od 6 m-cy </v>
      </c>
      <c r="E305" s="76">
        <f>'Spółki dnia'!P304</f>
        <v>-4.2826552462525858E-3</v>
      </c>
      <c r="F305" s="77">
        <f>'Spółki dnia'!Q304</f>
        <v>-4.8179871520342534E-3</v>
      </c>
      <c r="G305" s="78">
        <f>'Spółki dnia'!R304</f>
        <v>-1.5524625267665907E-2</v>
      </c>
      <c r="L305" s="5">
        <f t="shared" si="38"/>
        <v>2380.6299283478038</v>
      </c>
      <c r="M305" s="5">
        <f t="shared" si="39"/>
        <v>8582.1342520293892</v>
      </c>
      <c r="N305" s="5">
        <f t="shared" si="40"/>
        <v>33415.306127641219</v>
      </c>
    </row>
    <row r="306" spans="2:14">
      <c r="B306" s="3">
        <f>'Spółki dnia'!B305</f>
        <v>304</v>
      </c>
      <c r="C306" s="15" t="str">
        <f>'Spółki dnia'!C305</f>
        <v>Wasko</v>
      </c>
      <c r="D306" s="17" t="str">
        <f>'Spółki dnia'!D305</f>
        <v>młot</v>
      </c>
      <c r="E306" s="76">
        <f>'Spółki dnia'!P305</f>
        <v>4.385964912280803E-3</v>
      </c>
      <c r="F306" s="77">
        <f>'Spółki dnia'!Q305</f>
        <v>0</v>
      </c>
      <c r="G306" s="78">
        <f>'Spółki dnia'!R305</f>
        <v>-1.3157894736842021E-2</v>
      </c>
      <c r="L306" s="5">
        <f t="shared" si="38"/>
        <v>2381.9938485568173</v>
      </c>
      <c r="M306" s="5">
        <f t="shared" si="39"/>
        <v>8549.5531233763268</v>
      </c>
      <c r="N306" s="5">
        <f t="shared" si="40"/>
        <v>32850.442691063792</v>
      </c>
    </row>
    <row r="307" spans="2:14">
      <c r="B307" s="3">
        <f>'Spółki dnia'!B306</f>
        <v>305</v>
      </c>
      <c r="C307" s="15" t="str">
        <f>'Spółki dnia'!C306</f>
        <v>Oponeo.pl</v>
      </c>
      <c r="D307" s="17" t="str">
        <f>'Spółki dnia'!D306</f>
        <v>wolumen</v>
      </c>
      <c r="E307" s="76">
        <f>'Spółki dnia'!P306</f>
        <v>-2.5723472668810313E-2</v>
      </c>
      <c r="F307" s="77">
        <f>'Spółki dnia'!Q306</f>
        <v>3.5369774919614252E-2</v>
      </c>
      <c r="G307" s="78">
        <f>'Spółki dnia'!R306</f>
        <v>7.8778135048231543E-2</v>
      </c>
      <c r="L307" s="5">
        <f t="shared" si="38"/>
        <v>2311.9103340572947</v>
      </c>
      <c r="M307" s="5">
        <f t="shared" si="39"/>
        <v>8818.3434427554857</v>
      </c>
      <c r="N307" s="5">
        <f t="shared" si="40"/>
        <v>35303.801544832742</v>
      </c>
    </row>
    <row r="308" spans="2:14">
      <c r="B308" s="3">
        <f>'Spółki dnia'!B307</f>
        <v>306</v>
      </c>
      <c r="C308" s="15" t="str">
        <f>'Spółki dnia'!C307</f>
        <v>Agora</v>
      </c>
      <c r="D308" s="17" t="str">
        <f>'Spółki dnia'!D307</f>
        <v>przenikanie</v>
      </c>
      <c r="E308" s="76">
        <f>'Spółki dnia'!P307</f>
        <v>2.7894002789400303E-2</v>
      </c>
      <c r="F308" s="77">
        <f>'Spółki dnia'!Q307</f>
        <v>2.5104602510460212E-2</v>
      </c>
      <c r="G308" s="78">
        <f>'Spółki dnia'!R307</f>
        <v>2.7894002789400303E-2</v>
      </c>
      <c r="L308" s="5">
        <f t="shared" si="38"/>
        <v>2367.3770308478979</v>
      </c>
      <c r="M308" s="5">
        <f t="shared" si="39"/>
        <v>9005.4061301830407</v>
      </c>
      <c r="N308" s="5">
        <f t="shared" si="40"/>
        <v>36150.800334965897</v>
      </c>
    </row>
    <row r="309" spans="2:14">
      <c r="B309" s="3">
        <f>'Spółki dnia'!B308</f>
        <v>307</v>
      </c>
      <c r="C309" s="15" t="str">
        <f>'Spółki dnia'!C308</f>
        <v>DSS</v>
      </c>
      <c r="D309" s="17" t="str">
        <f>'Spółki dnia'!D308</f>
        <v>młot</v>
      </c>
      <c r="E309" s="76">
        <f>'Spółki dnia'!P308</f>
        <v>8.2644628099173625E-3</v>
      </c>
      <c r="F309" s="77">
        <f>'Spółki dnia'!Q308</f>
        <v>8.2644628099173625E-3</v>
      </c>
      <c r="G309" s="78">
        <f>'Spółki dnia'!R308</f>
        <v>1.6528925619834725E-2</v>
      </c>
      <c r="L309" s="5">
        <f t="shared" si="38"/>
        <v>2377.8803670424331</v>
      </c>
      <c r="M309" s="5">
        <f t="shared" si="39"/>
        <v>9045.3603947218689</v>
      </c>
      <c r="N309" s="5">
        <f t="shared" si="40"/>
        <v>36608.823216232355</v>
      </c>
    </row>
    <row r="310" spans="2:14">
      <c r="B310" s="3">
        <f>'Spółki dnia'!B309</f>
        <v>308</v>
      </c>
      <c r="C310" s="15" t="str">
        <f>'Spółki dnia'!C309</f>
        <v>Redan</v>
      </c>
      <c r="D310" s="17" t="str">
        <f>'Spółki dnia'!D309</f>
        <v>objęcie hossy</v>
      </c>
      <c r="E310" s="76">
        <f>'Spółki dnia'!P309</f>
        <v>-2.0408163265306142E-2</v>
      </c>
      <c r="F310" s="77">
        <f>'Spółki dnia'!Q309</f>
        <v>4.0816326530612283E-2</v>
      </c>
      <c r="G310" s="78">
        <f>'Spółki dnia'!R309</f>
        <v>-3.0612244897959211E-2</v>
      </c>
      <c r="L310" s="5">
        <f t="shared" si="38"/>
        <v>2320.5090669020051</v>
      </c>
      <c r="M310" s="5">
        <f t="shared" si="39"/>
        <v>9378.8174413800098</v>
      </c>
      <c r="N310" s="5">
        <f t="shared" si="40"/>
        <v>35375.746590486611</v>
      </c>
    </row>
    <row r="311" spans="2:14">
      <c r="B311" s="3">
        <f>'Spółki dnia'!B310</f>
        <v>309</v>
      </c>
      <c r="C311" s="15" t="str">
        <f>'Spółki dnia'!C310</f>
        <v>K2Internet</v>
      </c>
      <c r="D311" s="17" t="str">
        <f>'Spółki dnia'!D310</f>
        <v>młot</v>
      </c>
      <c r="E311" s="76">
        <f>'Spółki dnia'!P310</f>
        <v>-4.1214750542299367E-2</v>
      </c>
      <c r="F311" s="77">
        <f>'Spółki dnia'!Q310</f>
        <v>-4.1214750542299367E-2</v>
      </c>
      <c r="G311" s="78">
        <f>'Spółki dnia'!R310</f>
        <v>-6.0014461315979761E-2</v>
      </c>
      <c r="L311" s="5">
        <f t="shared" si="38"/>
        <v>2242.3485242009433</v>
      </c>
      <c r="M311" s="5">
        <f t="shared" si="39"/>
        <v>9062.9154388547176</v>
      </c>
      <c r="N311" s="5"/>
    </row>
    <row r="312" spans="2:14">
      <c r="B312" s="3">
        <f>'Spółki dnia'!B311</f>
        <v>310</v>
      </c>
      <c r="C312" s="15" t="str">
        <f>'Spółki dnia'!C311</f>
        <v>KSG Agro</v>
      </c>
      <c r="D312" s="17" t="str">
        <f>'Spółki dnia'!D311</f>
        <v>młot</v>
      </c>
      <c r="E312" s="76">
        <f>'Spółki dnia'!P311</f>
        <v>-6.6225165562913968E-3</v>
      </c>
      <c r="F312" s="77">
        <f>'Spółki dnia'!Q311</f>
        <v>-0.14321192052980136</v>
      </c>
      <c r="G312" s="78">
        <f>'Spółki dnia'!R311</f>
        <v>-0.23013245033112578</v>
      </c>
      <c r="L312" s="5">
        <f t="shared" si="38"/>
        <v>2219.042080815052</v>
      </c>
      <c r="M312" s="5">
        <f t="shared" si="39"/>
        <v>8757.6538049924493</v>
      </c>
      <c r="N312" s="5"/>
    </row>
    <row r="313" spans="2:14">
      <c r="B313" s="3">
        <f>'Spółki dnia'!B312</f>
        <v>311</v>
      </c>
      <c r="C313" s="15" t="str">
        <f>'Spółki dnia'!C312</f>
        <v>Ropczyce</v>
      </c>
      <c r="D313" s="17" t="str">
        <f>'Spółki dnia'!D312</f>
        <v>przenikanie</v>
      </c>
      <c r="E313" s="76">
        <f>'Spółki dnia'!P312</f>
        <v>-3.986710963455182E-3</v>
      </c>
      <c r="F313" s="77">
        <f>'Spółki dnia'!Q312</f>
        <v>-1.9269102990033284E-2</v>
      </c>
      <c r="G313" s="78">
        <f>'Spółki dnia'!R312</f>
        <v>-4.7840531561461834E-2</v>
      </c>
      <c r="L313" s="5">
        <f t="shared" si="38"/>
        <v>2201.8046377030896</v>
      </c>
      <c r="M313" s="5">
        <f t="shared" si="39"/>
        <v>8556.2948514549116</v>
      </c>
      <c r="N313" s="5"/>
    </row>
    <row r="314" spans="2:14">
      <c r="B314" s="3">
        <f>'Spółki dnia'!B313</f>
        <v>312</v>
      </c>
      <c r="C314" s="15" t="str">
        <f>'Spółki dnia'!C313</f>
        <v>TUP</v>
      </c>
      <c r="D314" s="17" t="str">
        <f>'Spółki dnia'!D313</f>
        <v>młot</v>
      </c>
      <c r="E314" s="76">
        <f>'Spółki dnia'!P313</f>
        <v>4.6153846153846198E-2</v>
      </c>
      <c r="F314" s="77">
        <f>'Spółki dnia'!Q313</f>
        <v>3.5897435897435929E-2</v>
      </c>
      <c r="G314" s="78">
        <f>'Spółki dnia'!R313</f>
        <v>2.051282051282053E-2</v>
      </c>
      <c r="L314" s="5">
        <f t="shared" si="38"/>
        <v>2294.6816852989245</v>
      </c>
      <c r="M314" s="5">
        <f t="shared" si="39"/>
        <v>8829.7948076269076</v>
      </c>
      <c r="N314" s="5"/>
    </row>
    <row r="315" spans="2:14">
      <c r="B315"/>
      <c r="C315"/>
      <c r="D315"/>
      <c r="E315"/>
      <c r="F315"/>
      <c r="G315"/>
      <c r="L315" s="5">
        <f t="shared" si="38"/>
        <v>2285.9701786956725</v>
      </c>
      <c r="M315" s="5">
        <f t="shared" si="39"/>
        <v>8796.273462917181</v>
      </c>
      <c r="N315" s="5"/>
    </row>
    <row r="316" spans="2:14">
      <c r="B316"/>
      <c r="C316"/>
      <c r="D316"/>
      <c r="E316"/>
      <c r="F316"/>
      <c r="G316"/>
    </row>
    <row r="317" spans="2:14">
      <c r="B317"/>
      <c r="C317"/>
      <c r="D317"/>
      <c r="E317"/>
      <c r="F317"/>
      <c r="G317"/>
    </row>
    <row r="318" spans="2:14">
      <c r="B318"/>
      <c r="C318"/>
      <c r="D318"/>
      <c r="E318"/>
      <c r="F318"/>
      <c r="G318"/>
    </row>
    <row r="319" spans="2:14">
      <c r="B319"/>
      <c r="C319"/>
      <c r="D319"/>
      <c r="E319"/>
      <c r="F319"/>
      <c r="G319"/>
    </row>
    <row r="320" spans="2:14">
      <c r="B320"/>
      <c r="C320"/>
      <c r="D320"/>
      <c r="E320"/>
      <c r="F320"/>
      <c r="G320"/>
    </row>
    <row r="321" spans="2:7">
      <c r="B321"/>
      <c r="C321"/>
      <c r="D321"/>
      <c r="E321"/>
      <c r="F321"/>
      <c r="G321"/>
    </row>
  </sheetData>
  <autoFilter ref="D1:D184"/>
  <mergeCells count="9">
    <mergeCell ref="A1:A2"/>
    <mergeCell ref="B1:B2"/>
    <mergeCell ref="L1:N1"/>
    <mergeCell ref="C1:C2"/>
    <mergeCell ref="D1:D2"/>
    <mergeCell ref="E1:E2"/>
    <mergeCell ref="F1:F2"/>
    <mergeCell ref="G1:G2"/>
    <mergeCell ref="I1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Spółki dnia</vt:lpstr>
      <vt:lpstr>Symulacje_stóp_zwrotu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Łukasz</cp:lastModifiedBy>
  <dcterms:created xsi:type="dcterms:W3CDTF">2012-01-10T09:30:14Z</dcterms:created>
  <dcterms:modified xsi:type="dcterms:W3CDTF">2013-06-12T06:46:52Z</dcterms:modified>
</cp:coreProperties>
</file>